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0-2021-2022г" sheetId="1" r:id="rId1"/>
  </sheets>
  <calcPr calcId="124519"/>
</workbook>
</file>

<file path=xl/calcChain.xml><?xml version="1.0" encoding="utf-8"?>
<calcChain xmlns="http://schemas.openxmlformats.org/spreadsheetml/2006/main">
  <c r="D155" i="1"/>
  <c r="D154"/>
  <c r="D126"/>
  <c r="D30"/>
  <c r="H119"/>
  <c r="H116" s="1"/>
  <c r="G119"/>
  <c r="G116" s="1"/>
  <c r="E121"/>
  <c r="F121"/>
  <c r="H123"/>
  <c r="G123"/>
  <c r="D123"/>
  <c r="H118" l="1"/>
  <c r="G118"/>
  <c r="H77"/>
  <c r="H76" s="1"/>
  <c r="H75" s="1"/>
  <c r="G77"/>
  <c r="G76" s="1"/>
  <c r="G75" s="1"/>
  <c r="D77"/>
  <c r="D76" s="1"/>
  <c r="D75" s="1"/>
  <c r="E153" l="1"/>
  <c r="F153"/>
  <c r="G153"/>
  <c r="H153"/>
  <c r="E149"/>
  <c r="F149"/>
  <c r="G149"/>
  <c r="H149"/>
  <c r="E125"/>
  <c r="F125"/>
  <c r="G125"/>
  <c r="G121" s="1"/>
  <c r="H125"/>
  <c r="H121" s="1"/>
  <c r="E95"/>
  <c r="F95"/>
  <c r="G95"/>
  <c r="H95"/>
  <c r="E94"/>
  <c r="F94"/>
  <c r="G94"/>
  <c r="H94"/>
  <c r="E92"/>
  <c r="E93" s="1"/>
  <c r="F92"/>
  <c r="F93" s="1"/>
  <c r="G92"/>
  <c r="G93" s="1"/>
  <c r="H92"/>
  <c r="H93" s="1"/>
  <c r="E90"/>
  <c r="F90"/>
  <c r="G90"/>
  <c r="H90"/>
  <c r="E89"/>
  <c r="F89"/>
  <c r="G89"/>
  <c r="H89"/>
  <c r="E87"/>
  <c r="F87"/>
  <c r="G87"/>
  <c r="H87"/>
  <c r="E86"/>
  <c r="F86"/>
  <c r="G86"/>
  <c r="H86"/>
  <c r="E79"/>
  <c r="F79"/>
  <c r="G79"/>
  <c r="H79"/>
  <c r="E52"/>
  <c r="F52"/>
  <c r="G52"/>
  <c r="H52"/>
  <c r="E50"/>
  <c r="F50"/>
  <c r="G50"/>
  <c r="H50"/>
  <c r="E49"/>
  <c r="F49"/>
  <c r="G49"/>
  <c r="H49"/>
  <c r="E47"/>
  <c r="F47"/>
  <c r="G47"/>
  <c r="H47"/>
  <c r="E46"/>
  <c r="F46"/>
  <c r="E44"/>
  <c r="F44"/>
  <c r="G44"/>
  <c r="H44"/>
  <c r="H43" s="1"/>
  <c r="E43"/>
  <c r="F43"/>
  <c r="G43"/>
  <c r="E30"/>
  <c r="F30"/>
  <c r="G30"/>
  <c r="G29" s="1"/>
  <c r="H30"/>
  <c r="H29" s="1"/>
  <c r="E29"/>
  <c r="F29"/>
  <c r="E17"/>
  <c r="F17"/>
  <c r="G17"/>
  <c r="G16" s="1"/>
  <c r="H17"/>
  <c r="H16" s="1"/>
  <c r="E16"/>
  <c r="F16"/>
  <c r="E15"/>
  <c r="E155" s="1"/>
  <c r="F15"/>
  <c r="F155" s="1"/>
  <c r="D73"/>
  <c r="D72" s="1"/>
  <c r="D71" s="1"/>
  <c r="D87"/>
  <c r="D86" s="1"/>
  <c r="D90"/>
  <c r="D89" s="1"/>
  <c r="D151"/>
  <c r="D84"/>
  <c r="D83" s="1"/>
  <c r="D95"/>
  <c r="D94" s="1"/>
  <c r="D119"/>
  <c r="D52"/>
  <c r="D50"/>
  <c r="D125"/>
  <c r="D121" s="1"/>
  <c r="D69"/>
  <c r="D68" s="1"/>
  <c r="D66"/>
  <c r="D65" s="1"/>
  <c r="D64" s="1"/>
  <c r="D153"/>
  <c r="D44"/>
  <c r="D43" s="1"/>
  <c r="D29"/>
  <c r="D17"/>
  <c r="D16" s="1"/>
  <c r="D47"/>
  <c r="D62"/>
  <c r="D61" s="1"/>
  <c r="D97"/>
  <c r="D144"/>
  <c r="D143" s="1"/>
  <c r="D114"/>
  <c r="D57"/>
  <c r="D56" s="1"/>
  <c r="D55" s="1"/>
  <c r="D59"/>
  <c r="G46" l="1"/>
  <c r="D118"/>
  <c r="D117" s="1"/>
  <c r="D116"/>
  <c r="H46"/>
  <c r="H15" s="1"/>
  <c r="H155" s="1"/>
  <c r="G15"/>
  <c r="G155" s="1"/>
  <c r="D79"/>
  <c r="D149"/>
  <c r="D93" s="1"/>
  <c r="D92" s="1"/>
  <c r="D49"/>
  <c r="D46" s="1"/>
  <c r="D15" l="1"/>
</calcChain>
</file>

<file path=xl/sharedStrings.xml><?xml version="1.0" encoding="utf-8"?>
<sst xmlns="http://schemas.openxmlformats.org/spreadsheetml/2006/main" count="275" uniqueCount="229">
  <si>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</si>
  <si>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</si>
  <si>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</si>
  <si>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</si>
  <si>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</si>
  <si>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</si>
  <si>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</si>
  <si>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</si>
  <si>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</si>
  <si>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</si>
  <si>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</si>
  <si>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</si>
  <si>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</si>
  <si>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</si>
  <si>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</si>
  <si>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</si>
  <si>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</si>
  <si>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</si>
  <si>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</si>
  <si>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</si>
  <si>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</si>
  <si>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</si>
  <si>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</si>
  <si>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</si>
  <si>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</si>
  <si>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</si>
  <si>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</si>
  <si>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</si>
  <si>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</si>
  <si>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</si>
  <si>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</si>
  <si>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</si>
  <si>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</si>
  <si>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</si>
  <si>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</si>
  <si>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</si>
  <si>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</si>
  <si>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</si>
  <si>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</si>
  <si>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</si>
  <si>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</si>
  <si>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</si>
  <si>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</si>
  <si>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</si>
  <si>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</si>
  <si>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</si>
  <si>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</si>
  <si>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</si>
  <si>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</si>
  <si>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</si>
  <si>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</si>
  <si>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</si>
  <si>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</si>
  <si>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</si>
  <si>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</si>
  <si>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</si>
  <si>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</si>
  <si>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</si>
  <si>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</si>
  <si>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</si>
  <si>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</si>
  <si>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</si>
  <si>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</si>
  <si>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</si>
  <si>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</si>
  <si>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</si>
  <si>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</si>
  <si>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</si>
  <si>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</si>
  <si>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</si>
  <si>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</si>
  <si>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</si>
  <si>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</si>
  <si>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</si>
  <si>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</si>
  <si>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</si>
  <si>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</si>
  <si>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</si>
  <si>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</si>
  <si>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</si>
  <si>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</si>
  <si>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</si>
  <si>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</si>
  <si>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</si>
  <si>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</si>
  <si>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</si>
  <si>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</si>
  <si>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</si>
  <si>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</si>
  <si>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</si>
  <si>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(тыс.руб.)</t>
  </si>
  <si>
    <t>1 06 00000 00 0000 000</t>
  </si>
  <si>
    <t>1 06 01030 10 0000 110</t>
  </si>
  <si>
    <t>НАЛОГИ НА ИМУЩЕСТВО</t>
  </si>
  <si>
    <t>1 06 01000 00 0000 110</t>
  </si>
  <si>
    <t>Налог на имущество физических лиц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</si>
  <si>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</si>
  <si>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</si>
  <si>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</si>
  <si>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</si>
  <si>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</si>
  <si>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</si>
  <si>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</si>
  <si>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1 01 02020 01 0000 110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</si>
  <si>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</si>
  <si>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</si>
  <si>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</si>
  <si>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</si>
  <si>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</si>
  <si>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</si>
  <si>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</si>
  <si>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</si>
  <si>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</si>
  <si>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1 01 02030 01 0000 110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</si>
  <si>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</si>
  <si>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</si>
  <si>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</si>
  <si>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</si>
  <si>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</si>
  <si>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</si>
  <si>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</si>
  <si>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</si>
  <si>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</si>
  <si>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</si>
  <si>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</si>
  <si>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</si>
  <si>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</si>
  <si>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</si>
  <si>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</si>
  <si>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</si>
  <si>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</si>
  <si>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</si>
  <si>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</si>
  <si>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</si>
  <si>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</si>
  <si>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</si>
  <si>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</si>
  <si>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</si>
  <si>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</si>
  <si>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</si>
  <si>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</si>
  <si>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</si>
  <si>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</si>
  <si>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</si>
  <si>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</si>
  <si>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</si>
  <si>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</si>
  <si>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</si>
  <si>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</si>
  <si>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</si>
  <si>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</si>
  <si>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</si>
  <si>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</si>
  <si>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</si>
  <si>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</si>
  <si>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</si>
  <si>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</si>
  <si>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</si>
  <si>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</si>
  <si>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</si>
  <si>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</si>
  <si>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</si>
  <si>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</si>
  <si>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</si>
  <si>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</si>
  <si>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</si>
  <si>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</si>
  <si>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</si>
  <si>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</si>
  <si>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</si>
  <si>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</si>
  <si>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</si>
  <si>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</si>
  <si>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</si>
  <si>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</si>
  <si>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</si>
  <si>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</si>
  <si>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Прочие доходы от оказания платных услуг (работ) получателями средств бюджетов поселений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</si>
  <si>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</si>
  <si>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</si>
  <si>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</si>
  <si>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</si>
  <si>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</si>
  <si>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</si>
  <si>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Денежные взыскания (штрафы), установленные законами субъектов Российской Федерации за несоблюдение  муниципальных правовых актов</t>
  </si>
  <si>
    <t>1 16 51000 02 0000 140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</si>
  <si>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</si>
  <si>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</si>
  <si>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</si>
  <si>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</si>
  <si>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</si>
  <si>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</si>
  <si>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</si>
  <si>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</si>
  <si>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</si>
  <si>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</si>
  <si>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</si>
  <si>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</si>
  <si>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</si>
  <si>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2 02 20000 00 0000 151</t>
  </si>
  <si>
    <t>2 02 20216 00 0000 151</t>
  </si>
  <si>
    <t>2 02 20216 10 0000 151</t>
  </si>
  <si>
    <t>2 02 29999 00 0000 151</t>
  </si>
  <si>
    <t>2 02 29999 10 0000 151</t>
  </si>
  <si>
    <t>2 02 10000 00 0000 150</t>
  </si>
  <si>
    <t>2 02 30000 00 0000 150</t>
  </si>
  <si>
    <t>2 02 35118 00 0000 150</t>
  </si>
  <si>
    <t>2 02 35118 10 0000 150</t>
  </si>
  <si>
    <t>2 02 40000 00 0000 150</t>
  </si>
  <si>
    <t>2 02 49999 00 0000 150</t>
  </si>
  <si>
    <t>2 02 49999 10 0000 150</t>
  </si>
  <si>
    <t>2022г.</t>
  </si>
  <si>
    <t>ДОХОДЫ ОТ ИСПОЛЬЗОВЕНИЯ ИМУЩЕСТВА, НАХОДЯЩЕГОСЯ В ГОСУДАРСТВЕННОЙ И МУНИЦИПАЛЬНОЙ СОБСТВЕННОСТИ</t>
  </si>
  <si>
    <t>1 11  05030 00 0000 120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</si>
  <si>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</si>
  <si>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>1 03 02231 01 0000 110</t>
  </si>
  <si>
    <t>1 03 02241 01 0000 110</t>
  </si>
  <si>
    <t>1 03 02251 01 0000 110</t>
  </si>
  <si>
    <t>1 03 02261 01 0000 110</t>
  </si>
  <si>
    <t xml:space="preserve">                                                                              </t>
  </si>
  <si>
    <t>2 02 03024 00 0000 150</t>
  </si>
  <si>
    <t>2 02 03024 10 0000 150</t>
  </si>
  <si>
    <t>2023г.</t>
  </si>
  <si>
    <t xml:space="preserve"> Доходы бюджета    Светловского     сельсовета                                                                                                                               Краснозерского района Новосибирской области на 2022 год и плановый период 2023 и 2024 годов </t>
  </si>
  <si>
    <t>2024г.</t>
  </si>
  <si>
    <t>1 06 06000 10 0000 110</t>
  </si>
  <si>
    <t>2 02 16001 10 0000 150</t>
  </si>
  <si>
    <t>2 02 16001 00 0000 150</t>
  </si>
  <si>
    <r>
      <t xml:space="preserve">к решению </t>
    </r>
    <r>
      <rPr>
        <b/>
        <sz val="10"/>
        <rFont val="Arial Cyr"/>
        <charset val="204"/>
      </rPr>
      <t xml:space="preserve">сессии № </t>
    </r>
    <r>
      <rPr>
        <b/>
        <sz val="10"/>
        <color rgb="FFFF0000"/>
        <rFont val="Arial Cyr"/>
        <charset val="204"/>
      </rPr>
      <t>37</t>
    </r>
    <r>
      <rPr>
        <b/>
        <sz val="10"/>
        <rFont val="Arial Cyr"/>
        <charset val="204"/>
      </rPr>
      <t xml:space="preserve"> от 15 декабря 2022 г                                                                                                                               Совета депутатов Светловского сельсовета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"О бюджете Светловского сельсовета Краснозерского                                                                                                  района Новосибирской области на 2022 год                                                                                                                                         и плановый период 2023-2024 годов</t>
    </r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</si>
</sst>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0;[Red]0.00"/>
    <numFmt numFmtId="166" formatCode="0.0"/>
  </numFmts>
  <fonts count="3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"/>
      <family val="2"/>
      <charset val="204"/>
    </font>
    <font>
      <i/>
      <sz val="10"/>
      <color rgb="FF000000"/>
      <name val="Times New Roman"/>
      <family val="1"/>
      <charset val="204"/>
    </font>
    <font>
      <b/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16">
    <xf numFmtId="0" fontId="0" fillId="0" borderId="0" xfId="0"/>
    <xf numFmtId="0" fontId="9" fillId="0" borderId="0" xfId="0" applyFont="1"/>
    <xf numFmtId="0" fontId="9" fillId="0" borderId="0" xfId="0" applyFont="1" applyFill="1"/>
    <xf numFmtId="0" fontId="16" fillId="0" borderId="0" xfId="0" applyFont="1" applyFill="1"/>
    <xf numFmtId="0" fontId="11" fillId="0" borderId="0" xfId="0" applyFont="1" applyFill="1"/>
    <xf numFmtId="9" fontId="13" fillId="0" borderId="2" xfId="2" applyNumberFormat="1" applyFont="1" applyFill="1" applyBorder="1"/>
    <xf numFmtId="0" fontId="14" fillId="0" borderId="0" xfId="0" applyFont="1" applyFill="1"/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4" fillId="0" borderId="0" xfId="0" applyFont="1" applyFill="1"/>
    <xf numFmtId="9" fontId="4" fillId="0" borderId="0" xfId="0" applyNumberFormat="1" applyFont="1" applyFill="1"/>
    <xf numFmtId="9" fontId="8" fillId="0" borderId="2" xfId="2" applyNumberFormat="1" applyFont="1" applyFill="1" applyBorder="1"/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vertical="top"/>
    </xf>
    <xf numFmtId="0" fontId="7" fillId="0" borderId="14" xfId="0" applyFont="1" applyFill="1" applyBorder="1"/>
    <xf numFmtId="0" fontId="7" fillId="0" borderId="15" xfId="0" applyFont="1" applyFill="1" applyBorder="1"/>
    <xf numFmtId="0" fontId="7" fillId="0" borderId="17" xfId="0" applyFont="1" applyFill="1" applyBorder="1"/>
    <xf numFmtId="0" fontId="7" fillId="0" borderId="18" xfId="0" applyFont="1" applyFill="1" applyBorder="1"/>
    <xf numFmtId="0" fontId="14" fillId="0" borderId="23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 wrapText="1"/>
    </xf>
    <xf numFmtId="0" fontId="17" fillId="0" borderId="27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/>
    </xf>
    <xf numFmtId="0" fontId="22" fillId="0" borderId="12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 wrapText="1"/>
    </xf>
    <xf numFmtId="0" fontId="24" fillId="0" borderId="19" xfId="0" applyFont="1" applyFill="1" applyBorder="1" applyAlignment="1">
      <alignment horizontal="left" vertical="center" wrapText="1"/>
    </xf>
    <xf numFmtId="0" fontId="12" fillId="0" borderId="12" xfId="0" applyNumberFormat="1" applyFont="1" applyFill="1" applyBorder="1" applyAlignment="1">
      <alignment wrapText="1"/>
    </xf>
    <xf numFmtId="49" fontId="12" fillId="0" borderId="19" xfId="0" applyNumberFormat="1" applyFont="1" applyFill="1" applyBorder="1" applyAlignment="1">
      <alignment wrapText="1"/>
    </xf>
    <xf numFmtId="0" fontId="12" fillId="0" borderId="19" xfId="0" applyNumberFormat="1" applyFont="1" applyFill="1" applyBorder="1" applyAlignment="1">
      <alignment wrapText="1"/>
    </xf>
    <xf numFmtId="0" fontId="22" fillId="0" borderId="12" xfId="0" applyFont="1" applyFill="1" applyBorder="1" applyAlignment="1">
      <alignment horizontal="left" wrapText="1"/>
    </xf>
    <xf numFmtId="164" fontId="10" fillId="0" borderId="19" xfId="0" applyNumberFormat="1" applyFont="1" applyFill="1" applyBorder="1" applyAlignment="1">
      <alignment wrapText="1"/>
    </xf>
    <xf numFmtId="164" fontId="12" fillId="0" borderId="19" xfId="0" applyNumberFormat="1" applyFont="1" applyFill="1" applyBorder="1" applyAlignment="1">
      <alignment wrapText="1"/>
    </xf>
    <xf numFmtId="0" fontId="22" fillId="0" borderId="19" xfId="0" applyNumberFormat="1" applyFont="1" applyFill="1" applyBorder="1" applyAlignment="1">
      <alignment wrapText="1"/>
    </xf>
    <xf numFmtId="0" fontId="10" fillId="0" borderId="19" xfId="0" applyNumberFormat="1" applyFont="1" applyFill="1" applyBorder="1" applyAlignment="1">
      <alignment wrapText="1"/>
    </xf>
    <xf numFmtId="0" fontId="27" fillId="0" borderId="28" xfId="0" applyFont="1" applyFill="1" applyBorder="1" applyAlignment="1">
      <alignment horizontal="justify" vertical="top" wrapText="1"/>
    </xf>
    <xf numFmtId="164" fontId="22" fillId="0" borderId="19" xfId="0" applyNumberFormat="1" applyFont="1" applyFill="1" applyBorder="1" applyAlignment="1">
      <alignment wrapText="1"/>
    </xf>
    <xf numFmtId="49" fontId="21" fillId="0" borderId="19" xfId="0" applyNumberFormat="1" applyFont="1" applyFill="1" applyBorder="1" applyAlignment="1">
      <alignment wrapText="1"/>
    </xf>
    <xf numFmtId="49" fontId="20" fillId="0" borderId="19" xfId="0" applyNumberFormat="1" applyFont="1" applyFill="1" applyBorder="1" applyAlignment="1">
      <alignment wrapText="1"/>
    </xf>
    <xf numFmtId="49" fontId="10" fillId="0" borderId="19" xfId="0" applyNumberFormat="1" applyFont="1" applyFill="1" applyBorder="1" applyAlignment="1">
      <alignment wrapText="1"/>
    </xf>
    <xf numFmtId="49" fontId="22" fillId="0" borderId="19" xfId="0" applyNumberFormat="1" applyFont="1" applyFill="1" applyBorder="1" applyAlignment="1">
      <alignment wrapText="1"/>
    </xf>
    <xf numFmtId="0" fontId="26" fillId="0" borderId="19" xfId="1" applyFont="1" applyFill="1" applyBorder="1" applyAlignment="1">
      <alignment horizontal="left" vertical="center" wrapText="1"/>
    </xf>
    <xf numFmtId="49" fontId="2" fillId="0" borderId="19" xfId="0" applyNumberFormat="1" applyFont="1" applyFill="1" applyBorder="1"/>
    <xf numFmtId="2" fontId="12" fillId="0" borderId="19" xfId="0" applyNumberFormat="1" applyFont="1" applyFill="1" applyBorder="1" applyAlignment="1">
      <alignment wrapText="1"/>
    </xf>
    <xf numFmtId="49" fontId="2" fillId="0" borderId="20" xfId="0" applyNumberFormat="1" applyFont="1" applyFill="1" applyBorder="1"/>
    <xf numFmtId="0" fontId="14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wrapText="1"/>
    </xf>
    <xf numFmtId="165" fontId="1" fillId="0" borderId="3" xfId="3" applyNumberFormat="1" applyFill="1" applyBorder="1" applyAlignment="1">
      <alignment horizontal="left" wrapText="1"/>
    </xf>
    <xf numFmtId="0" fontId="1" fillId="0" borderId="3" xfId="3" applyFont="1" applyFill="1" applyBorder="1" applyAlignment="1">
      <alignment horizontal="left" wrapText="1"/>
    </xf>
    <xf numFmtId="2" fontId="26" fillId="0" borderId="3" xfId="3" applyNumberFormat="1" applyFont="1" applyFill="1" applyBorder="1" applyAlignment="1">
      <alignment wrapText="1"/>
    </xf>
    <xf numFmtId="1" fontId="1" fillId="0" borderId="3" xfId="3" applyNumberFormat="1" applyFill="1" applyBorder="1" applyAlignment="1">
      <alignment horizontal="left" wrapText="1"/>
    </xf>
    <xf numFmtId="49" fontId="10" fillId="0" borderId="3" xfId="3" applyNumberFormat="1" applyFont="1" applyFill="1" applyBorder="1" applyAlignment="1">
      <alignment wrapText="1"/>
    </xf>
    <xf numFmtId="0" fontId="1" fillId="0" borderId="3" xfId="3" applyFont="1" applyFill="1" applyBorder="1" applyAlignment="1">
      <alignment horizontal="left"/>
    </xf>
    <xf numFmtId="0" fontId="10" fillId="0" borderId="3" xfId="3" applyNumberFormat="1" applyFont="1" applyFill="1" applyBorder="1" applyAlignment="1">
      <alignment wrapText="1"/>
    </xf>
    <xf numFmtId="0" fontId="28" fillId="0" borderId="3" xfId="3" applyFont="1" applyFill="1" applyBorder="1" applyAlignment="1">
      <alignment horizontal="left"/>
    </xf>
    <xf numFmtId="0" fontId="29" fillId="0" borderId="0" xfId="0" applyFont="1" applyAlignment="1">
      <alignment wrapText="1"/>
    </xf>
    <xf numFmtId="0" fontId="23" fillId="0" borderId="3" xfId="3" applyFont="1" applyFill="1" applyBorder="1" applyAlignment="1">
      <alignment horizontal="left"/>
    </xf>
    <xf numFmtId="2" fontId="6" fillId="0" borderId="0" xfId="0" applyNumberFormat="1" applyFont="1" applyFill="1"/>
    <xf numFmtId="49" fontId="21" fillId="0" borderId="23" xfId="0" applyNumberFormat="1" applyFont="1" applyFill="1" applyBorder="1" applyAlignment="1">
      <alignment wrapText="1"/>
    </xf>
    <xf numFmtId="0" fontId="0" fillId="0" borderId="23" xfId="0" applyFill="1" applyBorder="1" applyAlignment="1">
      <alignment horizontal="left" vertical="center"/>
    </xf>
    <xf numFmtId="166" fontId="17" fillId="0" borderId="1" xfId="0" applyNumberFormat="1" applyFont="1" applyFill="1" applyBorder="1" applyAlignment="1">
      <alignment horizontal="center" vertical="center"/>
    </xf>
    <xf numFmtId="166" fontId="17" fillId="0" borderId="2" xfId="0" applyNumberFormat="1" applyFont="1" applyFill="1" applyBorder="1" applyAlignment="1">
      <alignment horizontal="center" vertical="center"/>
    </xf>
    <xf numFmtId="166" fontId="17" fillId="0" borderId="10" xfId="0" applyNumberFormat="1" applyFont="1" applyFill="1" applyBorder="1" applyAlignment="1">
      <alignment horizontal="center" vertical="center"/>
    </xf>
    <xf numFmtId="166" fontId="17" fillId="0" borderId="12" xfId="0" applyNumberFormat="1" applyFont="1" applyFill="1" applyBorder="1" applyAlignment="1">
      <alignment horizontal="center" vertical="center"/>
    </xf>
    <xf numFmtId="166" fontId="17" fillId="0" borderId="22" xfId="0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/>
    </xf>
    <xf numFmtId="166" fontId="13" fillId="0" borderId="2" xfId="0" applyNumberFormat="1" applyFont="1" applyFill="1" applyBorder="1" applyAlignment="1">
      <alignment horizontal="center" vertical="center"/>
    </xf>
    <xf numFmtId="166" fontId="13" fillId="0" borderId="10" xfId="0" applyNumberFormat="1" applyFont="1" applyFill="1" applyBorder="1" applyAlignment="1">
      <alignment horizontal="center" vertical="center"/>
    </xf>
    <xf numFmtId="166" fontId="13" fillId="0" borderId="12" xfId="0" applyNumberFormat="1" applyFont="1" applyFill="1" applyBorder="1" applyAlignment="1">
      <alignment horizontal="center" vertical="center"/>
    </xf>
    <xf numFmtId="166" fontId="13" fillId="0" borderId="22" xfId="0" applyNumberFormat="1" applyFont="1" applyFill="1" applyBorder="1" applyAlignment="1">
      <alignment horizontal="center" vertical="center"/>
    </xf>
    <xf numFmtId="166" fontId="11" fillId="0" borderId="1" xfId="0" applyNumberFormat="1" applyFont="1" applyFill="1" applyBorder="1"/>
    <xf numFmtId="166" fontId="11" fillId="0" borderId="0" xfId="0" applyNumberFormat="1" applyFont="1" applyFill="1" applyBorder="1"/>
    <xf numFmtId="166" fontId="11" fillId="0" borderId="19" xfId="0" applyNumberFormat="1" applyFont="1" applyFill="1" applyBorder="1"/>
    <xf numFmtId="166" fontId="11" fillId="0" borderId="21" xfId="0" applyNumberFormat="1" applyFont="1" applyFill="1" applyBorder="1"/>
    <xf numFmtId="166" fontId="23" fillId="0" borderId="1" xfId="0" applyNumberFormat="1" applyFont="1" applyFill="1" applyBorder="1" applyAlignment="1">
      <alignment horizontal="center" vertical="center"/>
    </xf>
    <xf numFmtId="166" fontId="23" fillId="0" borderId="19" xfId="0" applyNumberFormat="1" applyFont="1" applyFill="1" applyBorder="1" applyAlignment="1">
      <alignment horizontal="center" vertical="center"/>
    </xf>
    <xf numFmtId="166" fontId="23" fillId="0" borderId="21" xfId="0" applyNumberFormat="1" applyFont="1" applyFill="1" applyBorder="1" applyAlignment="1">
      <alignment horizontal="center" vertical="center"/>
    </xf>
    <xf numFmtId="166" fontId="13" fillId="0" borderId="2" xfId="2" applyNumberFormat="1" applyFont="1" applyFill="1" applyBorder="1"/>
    <xf numFmtId="166" fontId="14" fillId="0" borderId="0" xfId="0" applyNumberFormat="1" applyFont="1" applyFill="1" applyBorder="1"/>
    <xf numFmtId="166" fontId="14" fillId="0" borderId="19" xfId="0" applyNumberFormat="1" applyFont="1" applyFill="1" applyBorder="1"/>
    <xf numFmtId="166" fontId="14" fillId="0" borderId="21" xfId="0" applyNumberFormat="1" applyFont="1" applyFill="1" applyBorder="1"/>
    <xf numFmtId="166" fontId="14" fillId="0" borderId="19" xfId="0" applyNumberFormat="1" applyFont="1" applyFill="1" applyBorder="1" applyAlignment="1">
      <alignment horizontal="center" vertical="center"/>
    </xf>
    <xf numFmtId="166" fontId="14" fillId="0" borderId="21" xfId="0" applyNumberFormat="1" applyFont="1" applyFill="1" applyBorder="1" applyAlignment="1">
      <alignment horizontal="center" vertical="center"/>
    </xf>
    <xf numFmtId="166" fontId="23" fillId="0" borderId="2" xfId="2" applyNumberFormat="1" applyFont="1" applyFill="1" applyBorder="1" applyAlignment="1">
      <alignment horizontal="center" vertical="center"/>
    </xf>
    <xf numFmtId="166" fontId="23" fillId="0" borderId="0" xfId="0" applyNumberFormat="1" applyFont="1" applyFill="1" applyBorder="1" applyAlignment="1">
      <alignment horizontal="center" vertical="center"/>
    </xf>
    <xf numFmtId="166" fontId="23" fillId="0" borderId="2" xfId="2" applyNumberFormat="1" applyFont="1" applyFill="1" applyBorder="1"/>
    <xf numFmtId="166" fontId="23" fillId="0" borderId="0" xfId="0" applyNumberFormat="1" applyFont="1" applyFill="1" applyBorder="1"/>
    <xf numFmtId="166" fontId="19" fillId="0" borderId="1" xfId="0" applyNumberFormat="1" applyFont="1" applyFill="1" applyBorder="1" applyAlignment="1">
      <alignment horizontal="center" vertical="center"/>
    </xf>
    <xf numFmtId="166" fontId="23" fillId="0" borderId="3" xfId="3" applyNumberFormat="1" applyFont="1" applyFill="1" applyBorder="1" applyAlignment="1">
      <alignment horizontal="center" vertical="center"/>
    </xf>
    <xf numFmtId="166" fontId="13" fillId="0" borderId="2" xfId="2" applyNumberFormat="1" applyFont="1" applyFill="1" applyBorder="1" applyAlignment="1">
      <alignment horizontal="center" vertical="center"/>
    </xf>
    <xf numFmtId="166" fontId="14" fillId="0" borderId="0" xfId="0" applyNumberFormat="1" applyFont="1" applyFill="1" applyBorder="1" applyAlignment="1">
      <alignment horizontal="center" vertical="center"/>
    </xf>
    <xf numFmtId="166" fontId="14" fillId="0" borderId="12" xfId="0" applyNumberFormat="1" applyFont="1" applyFill="1" applyBorder="1" applyAlignment="1">
      <alignment horizontal="center" vertical="center"/>
    </xf>
    <xf numFmtId="166" fontId="14" fillId="0" borderId="22" xfId="0" applyNumberFormat="1" applyFont="1" applyFill="1" applyBorder="1" applyAlignment="1">
      <alignment horizontal="center" vertical="center"/>
    </xf>
    <xf numFmtId="166" fontId="23" fillId="0" borderId="2" xfId="0" applyNumberFormat="1" applyFont="1" applyFill="1" applyBorder="1" applyAlignment="1">
      <alignment horizontal="center" vertical="center"/>
    </xf>
    <xf numFmtId="166" fontId="23" fillId="0" borderId="10" xfId="0" applyNumberFormat="1" applyFont="1" applyFill="1" applyBorder="1" applyAlignment="1">
      <alignment horizontal="center" vertical="center"/>
    </xf>
    <xf numFmtId="166" fontId="23" fillId="0" borderId="12" xfId="0" applyNumberFormat="1" applyFont="1" applyFill="1" applyBorder="1" applyAlignment="1">
      <alignment horizontal="center" vertical="center"/>
    </xf>
    <xf numFmtId="166" fontId="23" fillId="0" borderId="22" xfId="0" applyNumberFormat="1" applyFont="1" applyFill="1" applyBorder="1" applyAlignment="1">
      <alignment horizontal="center" vertical="center"/>
    </xf>
    <xf numFmtId="166" fontId="19" fillId="0" borderId="2" xfId="0" applyNumberFormat="1" applyFont="1" applyFill="1" applyBorder="1" applyAlignment="1">
      <alignment horizontal="center" vertical="center"/>
    </xf>
    <xf numFmtId="166" fontId="19" fillId="0" borderId="10" xfId="0" applyNumberFormat="1" applyFont="1" applyFill="1" applyBorder="1" applyAlignment="1">
      <alignment horizontal="center" vertical="center"/>
    </xf>
    <xf numFmtId="166" fontId="19" fillId="0" borderId="12" xfId="0" applyNumberFormat="1" applyFont="1" applyFill="1" applyBorder="1" applyAlignment="1">
      <alignment horizontal="center" vertical="center"/>
    </xf>
    <xf numFmtId="166" fontId="19" fillId="0" borderId="22" xfId="0" applyNumberFormat="1" applyFont="1" applyFill="1" applyBorder="1" applyAlignment="1">
      <alignment horizontal="center" vertical="center"/>
    </xf>
    <xf numFmtId="166" fontId="2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166" fontId="8" fillId="0" borderId="2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22" xfId="0" applyNumberFormat="1" applyFont="1" applyFill="1" applyBorder="1" applyAlignment="1">
      <alignment horizontal="center" vertical="center"/>
    </xf>
    <xf numFmtId="166" fontId="20" fillId="0" borderId="1" xfId="0" applyNumberFormat="1" applyFont="1" applyFill="1" applyBorder="1" applyAlignment="1">
      <alignment wrapText="1"/>
    </xf>
    <xf numFmtId="166" fontId="19" fillId="0" borderId="2" xfId="2" applyNumberFormat="1" applyFont="1" applyFill="1" applyBorder="1"/>
    <xf numFmtId="166" fontId="18" fillId="0" borderId="0" xfId="0" applyNumberFormat="1" applyFont="1" applyFill="1" applyBorder="1"/>
    <xf numFmtId="166" fontId="13" fillId="0" borderId="30" xfId="0" applyNumberFormat="1" applyFont="1" applyFill="1" applyBorder="1" applyAlignment="1">
      <alignment horizontal="center" vertical="center"/>
    </xf>
    <xf numFmtId="166" fontId="13" fillId="0" borderId="31" xfId="2" applyNumberFormat="1" applyFont="1" applyFill="1" applyBorder="1"/>
    <xf numFmtId="166" fontId="14" fillId="0" borderId="3" xfId="0" applyNumberFormat="1" applyFont="1" applyFill="1" applyBorder="1" applyAlignment="1">
      <alignment horizontal="center" vertical="center"/>
    </xf>
    <xf numFmtId="166" fontId="20" fillId="0" borderId="30" xfId="0" applyNumberFormat="1" applyFont="1" applyFill="1" applyBorder="1" applyAlignment="1">
      <alignment wrapText="1"/>
    </xf>
    <xf numFmtId="166" fontId="14" fillId="0" borderId="32" xfId="0" applyNumberFormat="1" applyFont="1" applyFill="1" applyBorder="1"/>
    <xf numFmtId="166" fontId="14" fillId="0" borderId="33" xfId="0" applyNumberFormat="1" applyFont="1" applyFill="1" applyBorder="1"/>
    <xf numFmtId="166" fontId="13" fillId="0" borderId="4" xfId="0" applyNumberFormat="1" applyFont="1" applyFill="1" applyBorder="1" applyAlignment="1">
      <alignment horizontal="center" vertical="center"/>
    </xf>
    <xf numFmtId="166" fontId="23" fillId="0" borderId="4" xfId="0" applyNumberFormat="1" applyFont="1" applyFill="1" applyBorder="1" applyAlignment="1">
      <alignment horizontal="center"/>
    </xf>
    <xf numFmtId="166" fontId="23" fillId="0" borderId="2" xfId="2" applyNumberFormat="1" applyFont="1" applyFill="1" applyBorder="1" applyAlignment="1">
      <alignment horizontal="center"/>
    </xf>
    <xf numFmtId="166" fontId="23" fillId="0" borderId="0" xfId="0" applyNumberFormat="1" applyFont="1" applyFill="1" applyBorder="1" applyAlignment="1">
      <alignment horizontal="center"/>
    </xf>
    <xf numFmtId="166" fontId="23" fillId="0" borderId="19" xfId="0" applyNumberFormat="1" applyFont="1" applyFill="1" applyBorder="1" applyAlignment="1">
      <alignment horizontal="center"/>
    </xf>
    <xf numFmtId="166" fontId="23" fillId="0" borderId="21" xfId="0" applyNumberFormat="1" applyFont="1" applyFill="1" applyBorder="1" applyAlignment="1">
      <alignment horizontal="center"/>
    </xf>
    <xf numFmtId="166" fontId="22" fillId="0" borderId="1" xfId="0" applyNumberFormat="1" applyFont="1" applyFill="1" applyBorder="1" applyAlignment="1">
      <alignment wrapText="1"/>
    </xf>
    <xf numFmtId="166" fontId="23" fillId="0" borderId="4" xfId="0" applyNumberFormat="1" applyFont="1" applyFill="1" applyBorder="1" applyAlignment="1">
      <alignment horizontal="center" vertical="center"/>
    </xf>
    <xf numFmtId="166" fontId="8" fillId="0" borderId="17" xfId="0" applyNumberFormat="1" applyFont="1" applyFill="1" applyBorder="1" applyAlignment="1">
      <alignment horizontal="center" vertical="center"/>
    </xf>
    <xf numFmtId="166" fontId="8" fillId="0" borderId="25" xfId="0" applyNumberFormat="1" applyFont="1" applyFill="1" applyBorder="1" applyAlignment="1">
      <alignment horizontal="center" vertical="center"/>
    </xf>
    <xf numFmtId="166" fontId="8" fillId="0" borderId="26" xfId="0" applyNumberFormat="1" applyFont="1" applyFill="1" applyBorder="1" applyAlignment="1">
      <alignment horizontal="center" vertical="center"/>
    </xf>
    <xf numFmtId="166" fontId="8" fillId="0" borderId="16" xfId="0" applyNumberFormat="1" applyFont="1" applyFill="1" applyBorder="1" applyAlignment="1">
      <alignment horizontal="center" vertical="center"/>
    </xf>
    <xf numFmtId="166" fontId="8" fillId="0" borderId="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0" fontId="0" fillId="0" borderId="0" xfId="0" applyFill="1" applyAlignment="1">
      <alignment vertical="top" wrapText="1"/>
    </xf>
    <xf numFmtId="0" fontId="0" fillId="0" borderId="0" xfId="0" applyFill="1"/>
    <xf numFmtId="166" fontId="13" fillId="0" borderId="3" xfId="0" applyNumberFormat="1" applyFont="1" applyFill="1" applyBorder="1" applyAlignment="1">
      <alignment horizontal="center" vertical="center"/>
    </xf>
    <xf numFmtId="166" fontId="23" fillId="0" borderId="1" xfId="0" applyNumberFormat="1" applyFont="1" applyFill="1" applyBorder="1" applyAlignment="1">
      <alignment wrapText="1"/>
    </xf>
    <xf numFmtId="166" fontId="23" fillId="0" borderId="19" xfId="0" applyNumberFormat="1" applyFont="1" applyFill="1" applyBorder="1"/>
    <xf numFmtId="166" fontId="23" fillId="0" borderId="21" xfId="0" applyNumberFormat="1" applyFont="1" applyFill="1" applyBorder="1"/>
    <xf numFmtId="166" fontId="23" fillId="0" borderId="1" xfId="0" applyNumberFormat="1" applyFont="1" applyFill="1" applyBorder="1" applyAlignment="1">
      <alignment horizontal="center" wrapText="1"/>
    </xf>
    <xf numFmtId="166" fontId="23" fillId="0" borderId="3" xfId="0" applyNumberFormat="1" applyFont="1" applyFill="1" applyBorder="1" applyAlignment="1">
      <alignment horizontal="center" vertical="center"/>
    </xf>
    <xf numFmtId="166" fontId="23" fillId="0" borderId="5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top"/>
    </xf>
    <xf numFmtId="0" fontId="18" fillId="0" borderId="23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4" fillId="0" borderId="21" xfId="0" applyFont="1" applyFill="1" applyBorder="1" applyAlignment="1">
      <alignment horizontal="left" vertical="center"/>
    </xf>
    <xf numFmtId="0" fontId="14" fillId="0" borderId="23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0" fillId="0" borderId="23" xfId="0" applyFont="1" applyFill="1" applyBorder="1" applyAlignment="1">
      <alignment horizontal="left" vertical="center"/>
    </xf>
    <xf numFmtId="0" fontId="0" fillId="0" borderId="21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/>
    </xf>
    <xf numFmtId="0" fontId="18" fillId="0" borderId="21" xfId="0" applyFont="1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14" fillId="0" borderId="21" xfId="0" applyFont="1" applyFill="1" applyBorder="1" applyAlignment="1">
      <alignment horizontal="left"/>
    </xf>
    <xf numFmtId="0" fontId="18" fillId="0" borderId="23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/>
    </xf>
    <xf numFmtId="0" fontId="18" fillId="0" borderId="21" xfId="0" applyFont="1" applyFill="1" applyBorder="1" applyAlignment="1">
      <alignment horizontal="center"/>
    </xf>
    <xf numFmtId="0" fontId="14" fillId="0" borderId="23" xfId="0" applyFont="1" applyFill="1" applyBorder="1" applyAlignment="1">
      <alignment horizontal="left"/>
    </xf>
    <xf numFmtId="0" fontId="11" fillId="0" borderId="23" xfId="0" applyFont="1" applyFill="1" applyBorder="1" applyAlignment="1">
      <alignment horizontal="left" vertical="center"/>
    </xf>
    <xf numFmtId="0" fontId="11" fillId="0" borderId="21" xfId="0" applyFont="1" applyFill="1" applyBorder="1" applyAlignment="1">
      <alignment horizontal="left"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22" xfId="0" applyFont="1" applyFill="1" applyBorder="1" applyAlignment="1">
      <alignment horizontal="left" vertical="center"/>
    </xf>
    <xf numFmtId="0" fontId="14" fillId="0" borderId="24" xfId="0" applyFont="1" applyFill="1" applyBorder="1" applyAlignment="1">
      <alignment horizontal="left"/>
    </xf>
    <xf numFmtId="0" fontId="14" fillId="0" borderId="29" xfId="0" applyFont="1" applyFill="1" applyBorder="1" applyAlignment="1">
      <alignment horizontal="left"/>
    </xf>
    <xf numFmtId="0" fontId="14" fillId="0" borderId="23" xfId="0" applyFont="1" applyFill="1" applyBorder="1" applyAlignment="1">
      <alignment horizontal="left" wrapText="1"/>
    </xf>
    <xf numFmtId="0" fontId="0" fillId="0" borderId="21" xfId="0" applyFill="1" applyBorder="1" applyAlignment="1">
      <alignment horizontal="left" wrapText="1"/>
    </xf>
    <xf numFmtId="0" fontId="18" fillId="0" borderId="23" xfId="0" applyFont="1" applyFill="1" applyBorder="1" applyAlignment="1">
      <alignment horizontal="left" wrapText="1"/>
    </xf>
    <xf numFmtId="0" fontId="18" fillId="0" borderId="21" xfId="0" applyFont="1" applyFill="1" applyBorder="1" applyAlignment="1">
      <alignment horizontal="left" wrapText="1"/>
    </xf>
    <xf numFmtId="0" fontId="1" fillId="0" borderId="23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0" fillId="0" borderId="0" xfId="0" applyFill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2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0" fillId="0" borderId="23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49" fontId="23" fillId="0" borderId="23" xfId="0" applyNumberFormat="1" applyFont="1" applyFill="1" applyBorder="1" applyAlignment="1">
      <alignment horizontal="center" vertical="center" wrapText="1"/>
    </xf>
    <xf numFmtId="49" fontId="23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6" fillId="0" borderId="0" xfId="0" applyFont="1" applyFill="1"/>
    <xf numFmtId="0" fontId="0" fillId="0" borderId="0" xfId="0" applyFill="1" applyAlignment="1">
      <alignment horizontal="right" vertical="top" wrapText="1"/>
    </xf>
    <xf numFmtId="0" fontId="6" fillId="0" borderId="0" xfId="0" applyFont="1" applyFill="1" applyAlignment="1">
      <alignment horizont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right" vertical="top" wrapText="1"/>
    </xf>
  </cellXfs>
  <cellStyles count="5">
    <cellStyle name="Обычный" xfId="0" builtinId="0"/>
    <cellStyle name="Обычный 2" xfId="3"/>
    <cellStyle name="Обычный_Прил.1_Администраторы доходов_Таблица 2" xfId="1"/>
    <cellStyle name="Процентный" xfId="2" builtinId="5"/>
    <cellStyle name="Процентный 2" xfId="4"/>
  </cellStyles>
  <dxfs count="0"/>
  <tableStyles count="0" defaultTableStyle="TableStyleMedium9" defaultPivotStyle="PivotStyleLight16"/>
  <colors>
    <mruColors>
      <color rgb="FFE6E6E6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8"/>
  <sheetViews>
    <sheetView tabSelected="1" workbookViewId="0">
      <selection activeCell="N17" sqref="N17"/>
    </sheetView>
  </sheetViews>
  <sheetFormatPr defaultColWidth="9.140625" defaultRowHeight="12.75"/>
  <cols>
    <col min="1" max="1" width="21.28515625" style="1" customWidth="1"/>
    <col min="2" max="2" width="0.28515625" style="1" customWidth="1"/>
    <col min="3" max="3" width="64" style="1" customWidth="1"/>
    <col min="4" max="4" width="12" style="2" customWidth="1"/>
    <col min="5" max="5" width="0.7109375" style="1" hidden="1" customWidth="1"/>
    <col min="6" max="6" width="0" style="1" hidden="1" customWidth="1"/>
    <col min="7" max="7" width="10.140625" style="1" customWidth="1"/>
    <col min="8" max="8" width="10.85546875" style="1" customWidth="1"/>
    <col min="9" max="16384" width="9.140625" style="1"/>
  </cols>
  <sheetData>
    <row r="1" spans="1:15" s="11" customFormat="1" ht="12.75" customHeight="1">
      <c r="C1" s="193"/>
      <c r="D1" s="193"/>
      <c r="E1" s="193"/>
      <c r="F1" s="193"/>
      <c r="G1" s="190"/>
      <c r="H1" s="191"/>
    </row>
    <row r="2" spans="1:15" s="11" customFormat="1" ht="15.2" hidden="1" customHeight="1">
      <c r="B2" s="147"/>
      <c r="C2" s="147"/>
      <c r="D2" s="147"/>
      <c r="E2" s="147"/>
      <c r="F2" s="147"/>
      <c r="G2" s="147"/>
      <c r="H2" s="147"/>
    </row>
    <row r="3" spans="1:15" s="11" customFormat="1" ht="8.4499999999999993" hidden="1" customHeight="1">
      <c r="B3" s="147"/>
      <c r="C3" s="147"/>
      <c r="D3" s="147"/>
      <c r="E3" s="147"/>
      <c r="F3" s="147"/>
      <c r="G3" s="147"/>
      <c r="H3" s="147"/>
    </row>
    <row r="4" spans="1:15" s="11" customFormat="1" ht="151.5" customHeight="1">
      <c r="B4" s="147"/>
      <c r="C4" s="156"/>
      <c r="D4" s="215" t="s">
        <v>228</v>
      </c>
      <c r="E4" s="215"/>
      <c r="F4" s="215"/>
      <c r="G4" s="215"/>
      <c r="H4" s="215"/>
      <c r="I4" s="22"/>
      <c r="L4" s="146"/>
      <c r="N4" s="146"/>
      <c r="O4" s="148"/>
    </row>
    <row r="5" spans="1:15" s="11" customFormat="1" ht="2.25" hidden="1" customHeight="1">
      <c r="B5" s="12"/>
      <c r="C5" s="12"/>
      <c r="D5" s="12"/>
      <c r="E5" s="12"/>
      <c r="F5" s="12"/>
    </row>
    <row r="6" spans="1:15" s="11" customFormat="1" ht="30" hidden="1" customHeight="1">
      <c r="A6" s="208"/>
      <c r="B6" s="208"/>
      <c r="C6" s="208"/>
      <c r="D6" s="208"/>
      <c r="E6" s="12"/>
      <c r="F6" s="12"/>
    </row>
    <row r="7" spans="1:15" s="11" customFormat="1" ht="15" hidden="1" customHeight="1">
      <c r="B7" s="12"/>
      <c r="C7" s="207" t="s">
        <v>219</v>
      </c>
      <c r="D7" s="207"/>
      <c r="E7" s="207"/>
      <c r="F7" s="207"/>
    </row>
    <row r="8" spans="1:15" s="13" customFormat="1" ht="38.25" customHeight="1" thickBot="1">
      <c r="A8" s="192" t="s">
        <v>223</v>
      </c>
      <c r="B8" s="192"/>
      <c r="C8" s="192"/>
      <c r="D8" s="192"/>
      <c r="E8" s="192"/>
      <c r="F8" s="192"/>
      <c r="G8" s="192"/>
      <c r="H8" s="192"/>
    </row>
    <row r="9" spans="1:15" s="13" customFormat="1" ht="0.75" hidden="1" customHeight="1">
      <c r="A9" s="206"/>
      <c r="B9" s="206"/>
      <c r="C9" s="206"/>
      <c r="D9" s="206"/>
      <c r="E9" s="14"/>
    </row>
    <row r="10" spans="1:15" s="13" customFormat="1" ht="0.75" hidden="1" customHeight="1">
      <c r="A10" s="205"/>
      <c r="B10" s="205"/>
      <c r="C10" s="205"/>
      <c r="D10" s="205"/>
      <c r="E10" s="14"/>
    </row>
    <row r="11" spans="1:15" s="10" customFormat="1" hidden="1">
      <c r="A11" s="2"/>
      <c r="B11" s="7"/>
      <c r="C11" s="206"/>
      <c r="D11" s="206"/>
    </row>
    <row r="12" spans="1:15" s="10" customFormat="1" ht="2.4500000000000002" hidden="1" customHeight="1" thickBot="1">
      <c r="B12" s="7"/>
      <c r="C12" s="7"/>
      <c r="D12" s="11" t="s">
        <v>90</v>
      </c>
    </row>
    <row r="13" spans="1:15" s="10" customFormat="1" ht="13.15" customHeight="1">
      <c r="A13" s="209" t="s">
        <v>0</v>
      </c>
      <c r="B13" s="210"/>
      <c r="C13" s="200" t="s">
        <v>75</v>
      </c>
      <c r="D13" s="200" t="s">
        <v>211</v>
      </c>
      <c r="E13" s="23"/>
      <c r="F13" s="24"/>
      <c r="G13" s="200" t="s">
        <v>222</v>
      </c>
      <c r="H13" s="202" t="s">
        <v>224</v>
      </c>
    </row>
    <row r="14" spans="1:15" s="10" customFormat="1" ht="20.25" customHeight="1" thickBot="1">
      <c r="A14" s="211"/>
      <c r="B14" s="212"/>
      <c r="C14" s="201"/>
      <c r="D14" s="201"/>
      <c r="E14" s="25"/>
      <c r="F14" s="26"/>
      <c r="G14" s="201"/>
      <c r="H14" s="203"/>
    </row>
    <row r="15" spans="1:15" s="3" customFormat="1" ht="15.75">
      <c r="A15" s="213" t="s">
        <v>112</v>
      </c>
      <c r="B15" s="214"/>
      <c r="C15" s="35" t="s">
        <v>102</v>
      </c>
      <c r="D15" s="77">
        <f>D17+D46+D55+D61+D43+D89+D64+D29+D79+D83+D71+D75</f>
        <v>1103.95</v>
      </c>
      <c r="E15" s="78">
        <f t="shared" ref="E15:F15" si="0">E17+E46+E55+E61+E43+E89+E64+E29+E79+E83+E71</f>
        <v>0</v>
      </c>
      <c r="F15" s="79">
        <f t="shared" si="0"/>
        <v>0</v>
      </c>
      <c r="G15" s="80">
        <f>G17+G46+G55+G61+G43+G89+G64+G29+G79+G83+G71+G75</f>
        <v>1140.3999999999999</v>
      </c>
      <c r="H15" s="81">
        <f>H17+H46+H55+H61+H43+H89+H64+H29+H79+H83+H71+H75</f>
        <v>1181.9000000000001</v>
      </c>
    </row>
    <row r="16" spans="1:15" s="3" customFormat="1" ht="15.75">
      <c r="A16" s="204" t="s">
        <v>98</v>
      </c>
      <c r="B16" s="162"/>
      <c r="C16" s="36" t="s">
        <v>130</v>
      </c>
      <c r="D16" s="82">
        <f>D17</f>
        <v>173.8</v>
      </c>
      <c r="E16" s="83">
        <f t="shared" ref="E16:H16" si="1">E17</f>
        <v>0</v>
      </c>
      <c r="F16" s="84">
        <f t="shared" si="1"/>
        <v>0</v>
      </c>
      <c r="G16" s="85">
        <f t="shared" si="1"/>
        <v>180.8</v>
      </c>
      <c r="H16" s="86">
        <f t="shared" si="1"/>
        <v>188</v>
      </c>
    </row>
    <row r="17" spans="1:8" s="3" customFormat="1" ht="15.75">
      <c r="A17" s="174" t="s">
        <v>58</v>
      </c>
      <c r="B17" s="175"/>
      <c r="C17" s="37" t="s">
        <v>59</v>
      </c>
      <c r="D17" s="82">
        <f>D19+D23+D28</f>
        <v>173.8</v>
      </c>
      <c r="E17" s="83">
        <f t="shared" ref="E17:H17" si="2">E19+E23+E28</f>
        <v>0</v>
      </c>
      <c r="F17" s="84">
        <f t="shared" si="2"/>
        <v>0</v>
      </c>
      <c r="G17" s="85">
        <f t="shared" si="2"/>
        <v>180.8</v>
      </c>
      <c r="H17" s="86">
        <f t="shared" si="2"/>
        <v>188</v>
      </c>
    </row>
    <row r="18" spans="1:8" s="4" customFormat="1" ht="69.2" hidden="1" customHeight="1">
      <c r="A18" s="174" t="s">
        <v>3</v>
      </c>
      <c r="B18" s="175"/>
      <c r="C18" s="38" t="s">
        <v>60</v>
      </c>
      <c r="D18" s="82"/>
      <c r="E18" s="87"/>
      <c r="F18" s="88"/>
      <c r="G18" s="89"/>
      <c r="H18" s="90"/>
    </row>
    <row r="19" spans="1:8" s="4" customFormat="1" ht="52.5" customHeight="1">
      <c r="A19" s="198" t="s">
        <v>3</v>
      </c>
      <c r="B19" s="199"/>
      <c r="C19" s="39" t="s">
        <v>131</v>
      </c>
      <c r="D19" s="91">
        <v>170.8</v>
      </c>
      <c r="E19" s="87"/>
      <c r="F19" s="88"/>
      <c r="G19" s="92">
        <v>177.8</v>
      </c>
      <c r="H19" s="93">
        <v>185</v>
      </c>
    </row>
    <row r="20" spans="1:8" s="4" customFormat="1" ht="118.15" hidden="1" customHeight="1">
      <c r="A20" s="174" t="s">
        <v>4</v>
      </c>
      <c r="B20" s="175"/>
      <c r="C20" s="38" t="s">
        <v>61</v>
      </c>
      <c r="D20" s="82"/>
      <c r="E20" s="87"/>
      <c r="F20" s="88"/>
      <c r="G20" s="89"/>
      <c r="H20" s="90"/>
    </row>
    <row r="21" spans="1:8" s="4" customFormat="1" ht="54.6" hidden="1" customHeight="1">
      <c r="A21" s="174" t="s">
        <v>5</v>
      </c>
      <c r="B21" s="175"/>
      <c r="C21" s="38" t="s">
        <v>6</v>
      </c>
      <c r="D21" s="82"/>
      <c r="E21" s="87"/>
      <c r="F21" s="88"/>
      <c r="G21" s="89"/>
      <c r="H21" s="90"/>
    </row>
    <row r="22" spans="1:8" s="6" customFormat="1" ht="108.6" hidden="1" customHeight="1">
      <c r="A22" s="176" t="s">
        <v>7</v>
      </c>
      <c r="B22" s="177"/>
      <c r="C22" s="40" t="s">
        <v>62</v>
      </c>
      <c r="D22" s="82"/>
      <c r="E22" s="94"/>
      <c r="F22" s="95"/>
      <c r="G22" s="96"/>
      <c r="H22" s="97"/>
    </row>
    <row r="23" spans="1:8" s="6" customFormat="1" ht="82.5" customHeight="1">
      <c r="A23" s="196" t="s">
        <v>103</v>
      </c>
      <c r="B23" s="197"/>
      <c r="C23" s="39" t="s">
        <v>132</v>
      </c>
      <c r="D23" s="91">
        <v>0</v>
      </c>
      <c r="E23" s="94"/>
      <c r="F23" s="95"/>
      <c r="G23" s="98">
        <v>0</v>
      </c>
      <c r="H23" s="99">
        <v>0</v>
      </c>
    </row>
    <row r="24" spans="1:8" s="6" customFormat="1" ht="18" hidden="1" customHeight="1">
      <c r="A24" s="161" t="s">
        <v>29</v>
      </c>
      <c r="B24" s="160"/>
      <c r="C24" s="41" t="s">
        <v>30</v>
      </c>
      <c r="D24" s="82"/>
      <c r="E24" s="94"/>
      <c r="F24" s="95"/>
      <c r="G24" s="96"/>
      <c r="H24" s="97"/>
    </row>
    <row r="25" spans="1:8" s="6" customFormat="1" ht="57.6" hidden="1" customHeight="1">
      <c r="A25" s="161" t="s">
        <v>8</v>
      </c>
      <c r="B25" s="160"/>
      <c r="C25" s="41" t="s">
        <v>63</v>
      </c>
      <c r="D25" s="82"/>
      <c r="E25" s="94"/>
      <c r="F25" s="95"/>
      <c r="G25" s="96"/>
      <c r="H25" s="97"/>
    </row>
    <row r="26" spans="1:8" s="6" customFormat="1" ht="124.9" hidden="1" customHeight="1">
      <c r="A26" s="161" t="s">
        <v>9</v>
      </c>
      <c r="B26" s="160"/>
      <c r="C26" s="42" t="s">
        <v>64</v>
      </c>
      <c r="D26" s="82"/>
      <c r="E26" s="94"/>
      <c r="F26" s="95"/>
      <c r="G26" s="96"/>
      <c r="H26" s="97"/>
    </row>
    <row r="27" spans="1:8" s="6" customFormat="1" ht="42" hidden="1" customHeight="1">
      <c r="A27" s="161" t="s">
        <v>10</v>
      </c>
      <c r="B27" s="160"/>
      <c r="C27" s="41" t="s">
        <v>31</v>
      </c>
      <c r="D27" s="82"/>
      <c r="E27" s="94"/>
      <c r="F27" s="95"/>
      <c r="G27" s="96"/>
      <c r="H27" s="97"/>
    </row>
    <row r="28" spans="1:8" s="6" customFormat="1" ht="39.75">
      <c r="A28" s="27" t="s">
        <v>113</v>
      </c>
      <c r="B28" s="58"/>
      <c r="C28" s="41" t="s">
        <v>133</v>
      </c>
      <c r="D28" s="91">
        <v>3</v>
      </c>
      <c r="E28" s="94"/>
      <c r="F28" s="95"/>
      <c r="G28" s="98">
        <v>3</v>
      </c>
      <c r="H28" s="99">
        <v>3</v>
      </c>
    </row>
    <row r="29" spans="1:8" s="3" customFormat="1" ht="26.25">
      <c r="A29" s="159" t="s">
        <v>120</v>
      </c>
      <c r="B29" s="162"/>
      <c r="C29" s="38" t="s">
        <v>134</v>
      </c>
      <c r="D29" s="82">
        <f>D30</f>
        <v>400.35</v>
      </c>
      <c r="E29" s="83">
        <f t="shared" ref="E29:H29" si="3">E30</f>
        <v>0</v>
      </c>
      <c r="F29" s="84">
        <f t="shared" si="3"/>
        <v>0</v>
      </c>
      <c r="G29" s="85">
        <f t="shared" si="3"/>
        <v>419.3</v>
      </c>
      <c r="H29" s="86">
        <f t="shared" si="3"/>
        <v>442.1</v>
      </c>
    </row>
    <row r="30" spans="1:8" s="3" customFormat="1" ht="26.25">
      <c r="A30" s="159" t="s">
        <v>121</v>
      </c>
      <c r="B30" s="175"/>
      <c r="C30" s="43" t="s">
        <v>135</v>
      </c>
      <c r="D30" s="82">
        <f>D32+D36+D41+D42</f>
        <v>400.35</v>
      </c>
      <c r="E30" s="83">
        <f t="shared" ref="E30:H30" si="4">E32+E36+E41+E42</f>
        <v>0</v>
      </c>
      <c r="F30" s="84">
        <f t="shared" si="4"/>
        <v>0</v>
      </c>
      <c r="G30" s="85">
        <f t="shared" si="4"/>
        <v>419.3</v>
      </c>
      <c r="H30" s="86">
        <f t="shared" si="4"/>
        <v>442.1</v>
      </c>
    </row>
    <row r="31" spans="1:8" s="4" customFormat="1" ht="69.2" hidden="1" customHeight="1">
      <c r="A31" s="174" t="s">
        <v>3</v>
      </c>
      <c r="B31" s="175"/>
      <c r="C31" s="38" t="s">
        <v>60</v>
      </c>
      <c r="D31" s="82"/>
      <c r="E31" s="87"/>
      <c r="F31" s="88"/>
      <c r="G31" s="89"/>
      <c r="H31" s="90"/>
    </row>
    <row r="32" spans="1:8" s="4" customFormat="1" ht="52.5" customHeight="1">
      <c r="A32" s="194" t="s">
        <v>215</v>
      </c>
      <c r="B32" s="195"/>
      <c r="C32" s="39" t="s">
        <v>122</v>
      </c>
      <c r="D32" s="82">
        <v>179.85</v>
      </c>
      <c r="E32" s="87"/>
      <c r="F32" s="88"/>
      <c r="G32" s="92">
        <v>186.4</v>
      </c>
      <c r="H32" s="93">
        <v>213.2</v>
      </c>
    </row>
    <row r="33" spans="1:8" s="4" customFormat="1" ht="118.15" hidden="1" customHeight="1">
      <c r="A33" s="174" t="s">
        <v>4</v>
      </c>
      <c r="B33" s="175"/>
      <c r="C33" s="38" t="s">
        <v>61</v>
      </c>
      <c r="D33" s="82"/>
      <c r="E33" s="87"/>
      <c r="F33" s="88"/>
      <c r="G33" s="92"/>
      <c r="H33" s="93"/>
    </row>
    <row r="34" spans="1:8" s="4" customFormat="1" ht="54.6" hidden="1" customHeight="1">
      <c r="A34" s="174" t="s">
        <v>5</v>
      </c>
      <c r="B34" s="175"/>
      <c r="C34" s="38" t="s">
        <v>6</v>
      </c>
      <c r="D34" s="82"/>
      <c r="E34" s="87"/>
      <c r="F34" s="88"/>
      <c r="G34" s="92"/>
      <c r="H34" s="93"/>
    </row>
    <row r="35" spans="1:8" s="6" customFormat="1" ht="108.6" hidden="1" customHeight="1">
      <c r="A35" s="176" t="s">
        <v>7</v>
      </c>
      <c r="B35" s="177"/>
      <c r="C35" s="40" t="s">
        <v>62</v>
      </c>
      <c r="D35" s="82"/>
      <c r="E35" s="94"/>
      <c r="F35" s="95"/>
      <c r="G35" s="92"/>
      <c r="H35" s="93"/>
    </row>
    <row r="36" spans="1:8" s="6" customFormat="1" ht="67.5" customHeight="1">
      <c r="A36" s="194" t="s">
        <v>216</v>
      </c>
      <c r="B36" s="195"/>
      <c r="C36" s="39" t="s">
        <v>123</v>
      </c>
      <c r="D36" s="91">
        <v>6</v>
      </c>
      <c r="E36" s="100"/>
      <c r="F36" s="101"/>
      <c r="G36" s="92">
        <v>6</v>
      </c>
      <c r="H36" s="93">
        <v>6</v>
      </c>
    </row>
    <row r="37" spans="1:8" s="6" customFormat="1" ht="18" hidden="1" customHeight="1">
      <c r="A37" s="161" t="s">
        <v>29</v>
      </c>
      <c r="B37" s="160"/>
      <c r="C37" s="41" t="s">
        <v>30</v>
      </c>
      <c r="D37" s="82"/>
      <c r="E37" s="94"/>
      <c r="F37" s="95"/>
      <c r="G37" s="92"/>
      <c r="H37" s="93"/>
    </row>
    <row r="38" spans="1:8" s="6" customFormat="1" ht="57.6" hidden="1" customHeight="1">
      <c r="A38" s="161" t="s">
        <v>8</v>
      </c>
      <c r="B38" s="160"/>
      <c r="C38" s="41" t="s">
        <v>63</v>
      </c>
      <c r="D38" s="82"/>
      <c r="E38" s="94"/>
      <c r="F38" s="95"/>
      <c r="G38" s="92"/>
      <c r="H38" s="93"/>
    </row>
    <row r="39" spans="1:8" s="6" customFormat="1" ht="124.9" hidden="1" customHeight="1">
      <c r="A39" s="161" t="s">
        <v>9</v>
      </c>
      <c r="B39" s="160"/>
      <c r="C39" s="42" t="s">
        <v>64</v>
      </c>
      <c r="D39" s="82"/>
      <c r="E39" s="94"/>
      <c r="F39" s="95"/>
      <c r="G39" s="92"/>
      <c r="H39" s="93"/>
    </row>
    <row r="40" spans="1:8" s="6" customFormat="1" ht="42" hidden="1" customHeight="1">
      <c r="A40" s="161" t="s">
        <v>10</v>
      </c>
      <c r="B40" s="160"/>
      <c r="C40" s="41" t="s">
        <v>31</v>
      </c>
      <c r="D40" s="82"/>
      <c r="E40" s="94"/>
      <c r="F40" s="95"/>
      <c r="G40" s="92"/>
      <c r="H40" s="93"/>
    </row>
    <row r="41" spans="1:8" s="6" customFormat="1" ht="54.75" customHeight="1">
      <c r="A41" s="76" t="s">
        <v>217</v>
      </c>
      <c r="B41" s="58"/>
      <c r="C41" s="39" t="s">
        <v>124</v>
      </c>
      <c r="D41" s="82">
        <v>214.5</v>
      </c>
      <c r="E41" s="94"/>
      <c r="F41" s="95"/>
      <c r="G41" s="92">
        <v>226.9</v>
      </c>
      <c r="H41" s="93">
        <v>222.9</v>
      </c>
    </row>
    <row r="42" spans="1:8" s="6" customFormat="1" ht="54.75" customHeight="1">
      <c r="A42" s="76" t="s">
        <v>218</v>
      </c>
      <c r="B42" s="58"/>
      <c r="C42" s="39" t="s">
        <v>125</v>
      </c>
      <c r="D42" s="91">
        <v>0</v>
      </c>
      <c r="E42" s="102"/>
      <c r="F42" s="103"/>
      <c r="G42" s="92">
        <v>0</v>
      </c>
      <c r="H42" s="93">
        <v>0</v>
      </c>
    </row>
    <row r="43" spans="1:8" s="6" customFormat="1" ht="18" customHeight="1">
      <c r="A43" s="27" t="s">
        <v>104</v>
      </c>
      <c r="B43" s="58"/>
      <c r="C43" s="41" t="s">
        <v>105</v>
      </c>
      <c r="D43" s="91">
        <f>D44</f>
        <v>63.7</v>
      </c>
      <c r="E43" s="110">
        <f t="shared" ref="E43:H44" si="5">E44</f>
        <v>0</v>
      </c>
      <c r="F43" s="111">
        <f t="shared" si="5"/>
        <v>0</v>
      </c>
      <c r="G43" s="112">
        <f t="shared" si="5"/>
        <v>65.599999999999994</v>
      </c>
      <c r="H43" s="113">
        <f t="shared" si="5"/>
        <v>67.599999999999994</v>
      </c>
    </row>
    <row r="44" spans="1:8" s="6" customFormat="1" ht="17.25" customHeight="1">
      <c r="A44" s="28" t="s">
        <v>126</v>
      </c>
      <c r="B44" s="58"/>
      <c r="C44" s="41" t="s">
        <v>107</v>
      </c>
      <c r="D44" s="91">
        <f>D45</f>
        <v>63.7</v>
      </c>
      <c r="E44" s="110">
        <f t="shared" si="5"/>
        <v>0</v>
      </c>
      <c r="F44" s="111">
        <f t="shared" si="5"/>
        <v>0</v>
      </c>
      <c r="G44" s="112">
        <f t="shared" si="5"/>
        <v>65.599999999999994</v>
      </c>
      <c r="H44" s="113">
        <f t="shared" si="5"/>
        <v>67.599999999999994</v>
      </c>
    </row>
    <row r="45" spans="1:8" s="6" customFormat="1" ht="17.25" customHeight="1">
      <c r="A45" s="27" t="s">
        <v>106</v>
      </c>
      <c r="B45" s="58"/>
      <c r="C45" s="41" t="s">
        <v>107</v>
      </c>
      <c r="D45" s="91">
        <v>63.7</v>
      </c>
      <c r="E45" s="100"/>
      <c r="F45" s="101"/>
      <c r="G45" s="92">
        <v>65.599999999999994</v>
      </c>
      <c r="H45" s="93">
        <v>67.599999999999994</v>
      </c>
    </row>
    <row r="46" spans="1:8" s="6" customFormat="1" ht="17.25" customHeight="1">
      <c r="A46" s="157" t="s">
        <v>91</v>
      </c>
      <c r="B46" s="158"/>
      <c r="C46" s="44" t="s">
        <v>93</v>
      </c>
      <c r="D46" s="82">
        <f>D47+D49</f>
        <v>227.5</v>
      </c>
      <c r="E46" s="83">
        <f t="shared" ref="E46:H46" si="6">E47+E49</f>
        <v>0</v>
      </c>
      <c r="F46" s="84">
        <f t="shared" si="6"/>
        <v>0</v>
      </c>
      <c r="G46" s="85">
        <f t="shared" si="6"/>
        <v>236.1</v>
      </c>
      <c r="H46" s="86">
        <f t="shared" si="6"/>
        <v>245.6</v>
      </c>
    </row>
    <row r="47" spans="1:8" s="6" customFormat="1" ht="18" customHeight="1">
      <c r="A47" s="161" t="s">
        <v>94</v>
      </c>
      <c r="B47" s="160"/>
      <c r="C47" s="37" t="s">
        <v>95</v>
      </c>
      <c r="D47" s="82">
        <f>D48</f>
        <v>85.9</v>
      </c>
      <c r="E47" s="83">
        <f t="shared" ref="E47:H47" si="7">E48</f>
        <v>0</v>
      </c>
      <c r="F47" s="84">
        <f t="shared" si="7"/>
        <v>0</v>
      </c>
      <c r="G47" s="85">
        <f t="shared" si="7"/>
        <v>94.5</v>
      </c>
      <c r="H47" s="86">
        <f t="shared" si="7"/>
        <v>104</v>
      </c>
    </row>
    <row r="48" spans="1:8" s="6" customFormat="1" ht="38.25">
      <c r="A48" s="161" t="s">
        <v>92</v>
      </c>
      <c r="B48" s="160"/>
      <c r="C48" s="45" t="s">
        <v>155</v>
      </c>
      <c r="D48" s="91">
        <v>85.9</v>
      </c>
      <c r="E48" s="100"/>
      <c r="F48" s="101"/>
      <c r="G48" s="92">
        <v>94.5</v>
      </c>
      <c r="H48" s="93">
        <v>104</v>
      </c>
    </row>
    <row r="49" spans="1:8" s="6" customFormat="1" ht="15">
      <c r="A49" s="159" t="s">
        <v>225</v>
      </c>
      <c r="B49" s="160"/>
      <c r="C49" s="37" t="s">
        <v>96</v>
      </c>
      <c r="D49" s="82">
        <f>D50+D52</f>
        <v>141.6</v>
      </c>
      <c r="E49" s="83">
        <f t="shared" ref="E49:H49" si="8">E50+E52</f>
        <v>0</v>
      </c>
      <c r="F49" s="84">
        <f t="shared" si="8"/>
        <v>0</v>
      </c>
      <c r="G49" s="85">
        <f>G50+G52</f>
        <v>141.6</v>
      </c>
      <c r="H49" s="86">
        <f t="shared" si="8"/>
        <v>141.6</v>
      </c>
    </row>
    <row r="50" spans="1:8" s="8" customFormat="1" ht="15">
      <c r="A50" s="157" t="s">
        <v>145</v>
      </c>
      <c r="B50" s="158"/>
      <c r="C50" s="46" t="s">
        <v>146</v>
      </c>
      <c r="D50" s="82">
        <f>D51</f>
        <v>80</v>
      </c>
      <c r="E50" s="83">
        <f t="shared" ref="E50:H50" si="9">E51</f>
        <v>0</v>
      </c>
      <c r="F50" s="84">
        <f t="shared" si="9"/>
        <v>0</v>
      </c>
      <c r="G50" s="85">
        <f>G51</f>
        <v>80</v>
      </c>
      <c r="H50" s="86">
        <f t="shared" si="9"/>
        <v>80</v>
      </c>
    </row>
    <row r="51" spans="1:8" s="6" customFormat="1" ht="25.5">
      <c r="A51" s="159" t="s">
        <v>148</v>
      </c>
      <c r="B51" s="162"/>
      <c r="C51" s="47" t="s">
        <v>147</v>
      </c>
      <c r="D51" s="91">
        <v>80</v>
      </c>
      <c r="E51" s="100"/>
      <c r="F51" s="101"/>
      <c r="G51" s="92">
        <v>80</v>
      </c>
      <c r="H51" s="93">
        <v>80</v>
      </c>
    </row>
    <row r="52" spans="1:8" s="8" customFormat="1" ht="15">
      <c r="A52" s="157" t="s">
        <v>149</v>
      </c>
      <c r="B52" s="158"/>
      <c r="C52" s="48" t="s">
        <v>150</v>
      </c>
      <c r="D52" s="82">
        <f>D53</f>
        <v>61.6</v>
      </c>
      <c r="E52" s="83">
        <f t="shared" ref="E52:H52" si="10">E53</f>
        <v>0</v>
      </c>
      <c r="F52" s="84">
        <f t="shared" si="10"/>
        <v>0</v>
      </c>
      <c r="G52" s="85">
        <f t="shared" si="10"/>
        <v>61.6</v>
      </c>
      <c r="H52" s="86">
        <f t="shared" si="10"/>
        <v>61.6</v>
      </c>
    </row>
    <row r="53" spans="1:8" s="6" customFormat="1" ht="25.5">
      <c r="A53" s="159" t="s">
        <v>151</v>
      </c>
      <c r="B53" s="162"/>
      <c r="C53" s="47" t="s">
        <v>152</v>
      </c>
      <c r="D53" s="91">
        <v>61.6</v>
      </c>
      <c r="E53" s="100"/>
      <c r="F53" s="101"/>
      <c r="G53" s="92">
        <v>61.6</v>
      </c>
      <c r="H53" s="93">
        <v>61.6</v>
      </c>
    </row>
    <row r="54" spans="1:8" s="6" customFormat="1" ht="41.25" hidden="1" customHeight="1">
      <c r="A54" s="29" t="s">
        <v>118</v>
      </c>
      <c r="B54" s="59"/>
      <c r="C54" s="47" t="s">
        <v>119</v>
      </c>
      <c r="D54" s="104"/>
      <c r="E54" s="94"/>
      <c r="F54" s="95"/>
      <c r="G54" s="96"/>
      <c r="H54" s="97"/>
    </row>
    <row r="55" spans="1:8" s="6" customFormat="1" ht="30" hidden="1" customHeight="1">
      <c r="A55" s="161" t="s">
        <v>32</v>
      </c>
      <c r="B55" s="160"/>
      <c r="C55" s="41" t="s">
        <v>136</v>
      </c>
      <c r="D55" s="82">
        <f>D56</f>
        <v>0</v>
      </c>
      <c r="E55" s="94"/>
      <c r="F55" s="95"/>
      <c r="G55" s="96"/>
      <c r="H55" s="97"/>
    </row>
    <row r="56" spans="1:8" s="6" customFormat="1" ht="66.75" hidden="1" customHeight="1">
      <c r="A56" s="157" t="s">
        <v>33</v>
      </c>
      <c r="B56" s="158"/>
      <c r="C56" s="49" t="s">
        <v>137</v>
      </c>
      <c r="D56" s="104">
        <f>D57</f>
        <v>0</v>
      </c>
      <c r="E56" s="94"/>
      <c r="F56" s="95"/>
      <c r="G56" s="96"/>
      <c r="H56" s="97"/>
    </row>
    <row r="57" spans="1:8" s="6" customFormat="1" ht="55.5" hidden="1" customHeight="1">
      <c r="A57" s="159" t="s">
        <v>144</v>
      </c>
      <c r="B57" s="160"/>
      <c r="C57" s="49" t="s">
        <v>97</v>
      </c>
      <c r="D57" s="104">
        <f>D58</f>
        <v>0</v>
      </c>
      <c r="E57" s="94"/>
      <c r="F57" s="95"/>
      <c r="G57" s="96"/>
      <c r="H57" s="97"/>
    </row>
    <row r="58" spans="1:8" s="6" customFormat="1" ht="60.75" hidden="1" customHeight="1">
      <c r="A58" s="161" t="s">
        <v>101</v>
      </c>
      <c r="B58" s="160"/>
      <c r="C58" s="45" t="s">
        <v>138</v>
      </c>
      <c r="D58" s="104"/>
      <c r="E58" s="94"/>
      <c r="F58" s="95"/>
      <c r="G58" s="96"/>
      <c r="H58" s="97"/>
    </row>
    <row r="59" spans="1:8" s="6" customFormat="1" ht="31.5" hidden="1" customHeight="1">
      <c r="A59" s="161" t="s">
        <v>34</v>
      </c>
      <c r="B59" s="160"/>
      <c r="C59" s="41" t="s">
        <v>65</v>
      </c>
      <c r="D59" s="82">
        <f>D60</f>
        <v>0</v>
      </c>
      <c r="E59" s="94"/>
      <c r="F59" s="95"/>
      <c r="G59" s="96"/>
      <c r="H59" s="97"/>
    </row>
    <row r="60" spans="1:8" s="6" customFormat="1" ht="30" hidden="1" customHeight="1">
      <c r="A60" s="161" t="s">
        <v>12</v>
      </c>
      <c r="B60" s="160"/>
      <c r="C60" s="41" t="s">
        <v>11</v>
      </c>
      <c r="D60" s="82"/>
      <c r="E60" s="94"/>
      <c r="F60" s="95"/>
      <c r="G60" s="96"/>
      <c r="H60" s="97"/>
    </row>
    <row r="61" spans="1:8" s="6" customFormat="1" ht="33.200000000000003" hidden="1" customHeight="1">
      <c r="A61" s="161" t="s">
        <v>35</v>
      </c>
      <c r="B61" s="160"/>
      <c r="C61" s="41" t="s">
        <v>36</v>
      </c>
      <c r="D61" s="82">
        <f>D62</f>
        <v>0</v>
      </c>
      <c r="E61" s="94"/>
      <c r="F61" s="95"/>
      <c r="G61" s="96"/>
      <c r="H61" s="97"/>
    </row>
    <row r="62" spans="1:8" s="6" customFormat="1" ht="48.75" hidden="1" customHeight="1">
      <c r="A62" s="186" t="s">
        <v>37</v>
      </c>
      <c r="B62" s="187"/>
      <c r="C62" s="50" t="s">
        <v>66</v>
      </c>
      <c r="D62" s="104">
        <f>D63</f>
        <v>0</v>
      </c>
      <c r="E62" s="94"/>
      <c r="F62" s="95"/>
      <c r="G62" s="96"/>
      <c r="H62" s="97"/>
    </row>
    <row r="63" spans="1:8" s="6" customFormat="1" ht="42" hidden="1" customHeight="1">
      <c r="A63" s="184" t="s">
        <v>99</v>
      </c>
      <c r="B63" s="185"/>
      <c r="C63" s="51" t="s">
        <v>100</v>
      </c>
      <c r="D63" s="104"/>
      <c r="E63" s="94"/>
      <c r="F63" s="95"/>
      <c r="G63" s="96"/>
      <c r="H63" s="97"/>
    </row>
    <row r="64" spans="1:8" s="6" customFormat="1" ht="36" hidden="1" customHeight="1">
      <c r="A64" s="30" t="s">
        <v>35</v>
      </c>
      <c r="B64" s="60"/>
      <c r="C64" s="52" t="s">
        <v>36</v>
      </c>
      <c r="D64" s="104">
        <f>D70+D65</f>
        <v>0</v>
      </c>
      <c r="E64" s="94"/>
      <c r="F64" s="95"/>
      <c r="G64" s="96"/>
      <c r="H64" s="97"/>
    </row>
    <row r="65" spans="1:8" s="6" customFormat="1" ht="69.2" hidden="1" customHeight="1">
      <c r="A65" s="31" t="s">
        <v>158</v>
      </c>
      <c r="B65" s="61"/>
      <c r="C65" s="46" t="s">
        <v>159</v>
      </c>
      <c r="D65" s="104">
        <f>D66</f>
        <v>0</v>
      </c>
      <c r="E65" s="94"/>
      <c r="F65" s="95"/>
      <c r="G65" s="96"/>
      <c r="H65" s="97"/>
    </row>
    <row r="66" spans="1:8" s="6" customFormat="1" ht="97.5" hidden="1" customHeight="1">
      <c r="A66" s="32" t="s">
        <v>160</v>
      </c>
      <c r="B66" s="60"/>
      <c r="C66" s="47" t="s">
        <v>161</v>
      </c>
      <c r="D66" s="104">
        <f>D67</f>
        <v>0</v>
      </c>
      <c r="E66" s="94"/>
      <c r="F66" s="95"/>
      <c r="G66" s="96"/>
      <c r="H66" s="97"/>
    </row>
    <row r="67" spans="1:8" s="6" customFormat="1" ht="71.25" hidden="1" customHeight="1">
      <c r="A67" s="32" t="s">
        <v>156</v>
      </c>
      <c r="B67" s="60"/>
      <c r="C67" s="47" t="s">
        <v>157</v>
      </c>
      <c r="D67" s="104"/>
      <c r="E67" s="94"/>
      <c r="F67" s="95"/>
      <c r="G67" s="96"/>
      <c r="H67" s="97"/>
    </row>
    <row r="68" spans="1:8" s="6" customFormat="1" ht="36" hidden="1" customHeight="1">
      <c r="A68" s="32" t="s">
        <v>37</v>
      </c>
      <c r="B68" s="60"/>
      <c r="C68" s="52" t="s">
        <v>162</v>
      </c>
      <c r="D68" s="104">
        <f>D69</f>
        <v>0</v>
      </c>
      <c r="E68" s="94"/>
      <c r="F68" s="95"/>
      <c r="G68" s="96"/>
      <c r="H68" s="97"/>
    </row>
    <row r="69" spans="1:8" s="6" customFormat="1" ht="36" hidden="1" customHeight="1">
      <c r="A69" s="32" t="s">
        <v>127</v>
      </c>
      <c r="B69" s="60"/>
      <c r="C69" s="52" t="s">
        <v>139</v>
      </c>
      <c r="D69" s="104">
        <f>D70</f>
        <v>0</v>
      </c>
      <c r="E69" s="94"/>
      <c r="F69" s="95"/>
      <c r="G69" s="96"/>
      <c r="H69" s="97"/>
    </row>
    <row r="70" spans="1:8" s="6" customFormat="1" ht="42" hidden="1" customHeight="1">
      <c r="A70" s="32" t="s">
        <v>99</v>
      </c>
      <c r="B70" s="60"/>
      <c r="C70" s="52" t="s">
        <v>140</v>
      </c>
      <c r="D70" s="104"/>
      <c r="E70" s="94"/>
      <c r="F70" s="95"/>
      <c r="G70" s="96"/>
      <c r="H70" s="97"/>
    </row>
    <row r="71" spans="1:8" s="6" customFormat="1" ht="42" hidden="1" customHeight="1">
      <c r="A71" s="32" t="s">
        <v>32</v>
      </c>
      <c r="B71" s="60"/>
      <c r="C71" s="52" t="s">
        <v>136</v>
      </c>
      <c r="D71" s="104">
        <f>D72</f>
        <v>0</v>
      </c>
      <c r="E71" s="94"/>
      <c r="F71" s="95"/>
      <c r="G71" s="96"/>
      <c r="H71" s="97"/>
    </row>
    <row r="72" spans="1:8" s="6" customFormat="1" ht="65.25" hidden="1">
      <c r="A72" s="32" t="s">
        <v>33</v>
      </c>
      <c r="B72" s="60"/>
      <c r="C72" s="46" t="s">
        <v>194</v>
      </c>
      <c r="D72" s="104">
        <f>D73</f>
        <v>0</v>
      </c>
      <c r="E72" s="94"/>
      <c r="F72" s="95"/>
      <c r="G72" s="96"/>
      <c r="H72" s="97"/>
    </row>
    <row r="73" spans="1:8" s="6" customFormat="1" ht="65.25" hidden="1">
      <c r="A73" s="32" t="s">
        <v>195</v>
      </c>
      <c r="B73" s="60"/>
      <c r="C73" s="47" t="s">
        <v>196</v>
      </c>
      <c r="D73" s="104">
        <f>D74</f>
        <v>0</v>
      </c>
      <c r="E73" s="94"/>
      <c r="F73" s="95"/>
      <c r="G73" s="96"/>
      <c r="H73" s="97"/>
    </row>
    <row r="74" spans="1:8" s="6" customFormat="1" ht="52.5" hidden="1">
      <c r="A74" s="32" t="s">
        <v>197</v>
      </c>
      <c r="B74" s="60"/>
      <c r="C74" s="52" t="s">
        <v>198</v>
      </c>
      <c r="D74" s="104"/>
      <c r="E74" s="94"/>
      <c r="F74" s="95"/>
      <c r="G74" s="96"/>
      <c r="H74" s="97"/>
    </row>
    <row r="75" spans="1:8" s="6" customFormat="1" ht="30.75" customHeight="1">
      <c r="A75" s="69" t="s">
        <v>32</v>
      </c>
      <c r="B75" s="69"/>
      <c r="C75" s="70" t="s">
        <v>212</v>
      </c>
      <c r="D75" s="105">
        <f>D76</f>
        <v>56.3</v>
      </c>
      <c r="E75" s="106"/>
      <c r="F75" s="107"/>
      <c r="G75" s="108">
        <f t="shared" ref="G75:H77" si="11">G76</f>
        <v>56.3</v>
      </c>
      <c r="H75" s="109">
        <f t="shared" si="11"/>
        <v>56.3</v>
      </c>
    </row>
    <row r="76" spans="1:8" s="6" customFormat="1" ht="63.75">
      <c r="A76" s="73" t="s">
        <v>33</v>
      </c>
      <c r="B76" s="71"/>
      <c r="C76" s="72" t="s">
        <v>194</v>
      </c>
      <c r="D76" s="105">
        <f>D77</f>
        <v>56.3</v>
      </c>
      <c r="E76" s="106"/>
      <c r="F76" s="107"/>
      <c r="G76" s="108">
        <f t="shared" si="11"/>
        <v>56.3</v>
      </c>
      <c r="H76" s="109">
        <f t="shared" si="11"/>
        <v>56.3</v>
      </c>
    </row>
    <row r="77" spans="1:8" s="6" customFormat="1" ht="63.75">
      <c r="A77" s="64" t="s">
        <v>213</v>
      </c>
      <c r="B77" s="65"/>
      <c r="C77" s="66" t="s">
        <v>214</v>
      </c>
      <c r="D77" s="105">
        <f>D78</f>
        <v>56.3</v>
      </c>
      <c r="E77" s="106"/>
      <c r="F77" s="107"/>
      <c r="G77" s="108">
        <f t="shared" si="11"/>
        <v>56.3</v>
      </c>
      <c r="H77" s="109">
        <f t="shared" si="11"/>
        <v>56.3</v>
      </c>
    </row>
    <row r="78" spans="1:8" s="6" customFormat="1" ht="51">
      <c r="A78" s="67" t="s">
        <v>197</v>
      </c>
      <c r="B78" s="65"/>
      <c r="C78" s="68" t="s">
        <v>198</v>
      </c>
      <c r="D78" s="105">
        <v>56.3</v>
      </c>
      <c r="E78" s="106"/>
      <c r="F78" s="107"/>
      <c r="G78" s="108">
        <v>56.3</v>
      </c>
      <c r="H78" s="109">
        <v>56.3</v>
      </c>
    </row>
    <row r="79" spans="1:8" s="6" customFormat="1" ht="24.75" customHeight="1">
      <c r="A79" s="32" t="s">
        <v>170</v>
      </c>
      <c r="B79" s="60"/>
      <c r="C79" s="52" t="s">
        <v>171</v>
      </c>
      <c r="D79" s="91">
        <f>D80+D86</f>
        <v>182.3</v>
      </c>
      <c r="E79" s="110">
        <f t="shared" ref="E79:H79" si="12">E80+E86</f>
        <v>0</v>
      </c>
      <c r="F79" s="111">
        <f t="shared" si="12"/>
        <v>0</v>
      </c>
      <c r="G79" s="112">
        <f t="shared" si="12"/>
        <v>182.3</v>
      </c>
      <c r="H79" s="113">
        <f t="shared" si="12"/>
        <v>182.3</v>
      </c>
    </row>
    <row r="80" spans="1:8" s="6" customFormat="1" hidden="1">
      <c r="A80" s="32" t="s">
        <v>172</v>
      </c>
      <c r="B80" s="60"/>
      <c r="C80" s="53" t="s">
        <v>173</v>
      </c>
      <c r="D80" s="91"/>
      <c r="E80" s="110"/>
      <c r="F80" s="111"/>
      <c r="G80" s="112"/>
      <c r="H80" s="113"/>
    </row>
    <row r="81" spans="1:9" s="6" customFormat="1" hidden="1">
      <c r="A81" s="32" t="s">
        <v>174</v>
      </c>
      <c r="B81" s="60"/>
      <c r="C81" s="52" t="s">
        <v>175</v>
      </c>
      <c r="D81" s="91"/>
      <c r="E81" s="110"/>
      <c r="F81" s="111"/>
      <c r="G81" s="112"/>
      <c r="H81" s="113"/>
    </row>
    <row r="82" spans="1:9" s="6" customFormat="1" ht="25.5" hidden="1">
      <c r="A82" s="32" t="s">
        <v>176</v>
      </c>
      <c r="B82" s="60"/>
      <c r="C82" s="52" t="s">
        <v>177</v>
      </c>
      <c r="D82" s="91"/>
      <c r="E82" s="100"/>
      <c r="F82" s="101"/>
      <c r="G82" s="92"/>
      <c r="H82" s="93"/>
    </row>
    <row r="83" spans="1:9" s="6" customFormat="1" ht="31.5" hidden="1" customHeight="1">
      <c r="A83" s="32" t="s">
        <v>35</v>
      </c>
      <c r="B83" s="60"/>
      <c r="C83" s="52" t="s">
        <v>36</v>
      </c>
      <c r="D83" s="104">
        <f>D84</f>
        <v>0</v>
      </c>
      <c r="E83" s="94"/>
      <c r="F83" s="95"/>
      <c r="G83" s="96"/>
      <c r="H83" s="97"/>
    </row>
    <row r="84" spans="1:9" s="6" customFormat="1" ht="53.25" hidden="1" customHeight="1">
      <c r="A84" s="32" t="s">
        <v>158</v>
      </c>
      <c r="B84" s="60"/>
      <c r="C84" s="47" t="s">
        <v>159</v>
      </c>
      <c r="D84" s="104">
        <f>D85</f>
        <v>0</v>
      </c>
      <c r="E84" s="94"/>
      <c r="F84" s="95"/>
      <c r="G84" s="96"/>
      <c r="H84" s="97"/>
    </row>
    <row r="85" spans="1:9" s="6" customFormat="1" ht="81.2" hidden="1" customHeight="1">
      <c r="A85" s="32" t="s">
        <v>156</v>
      </c>
      <c r="B85" s="60"/>
      <c r="C85" s="47" t="s">
        <v>157</v>
      </c>
      <c r="D85" s="104"/>
      <c r="E85" s="94"/>
      <c r="F85" s="95"/>
      <c r="G85" s="96"/>
      <c r="H85" s="97"/>
    </row>
    <row r="86" spans="1:9" s="6" customFormat="1">
      <c r="A86" s="32" t="s">
        <v>188</v>
      </c>
      <c r="B86" s="60"/>
      <c r="C86" s="53" t="s">
        <v>189</v>
      </c>
      <c r="D86" s="91">
        <f>D87</f>
        <v>182.3</v>
      </c>
      <c r="E86" s="110">
        <f t="shared" ref="E86:H87" si="13">E87</f>
        <v>0</v>
      </c>
      <c r="F86" s="111">
        <f t="shared" si="13"/>
        <v>0</v>
      </c>
      <c r="G86" s="112">
        <f t="shared" si="13"/>
        <v>182.3</v>
      </c>
      <c r="H86" s="113">
        <f t="shared" si="13"/>
        <v>182.3</v>
      </c>
    </row>
    <row r="87" spans="1:9" s="6" customFormat="1" ht="25.5">
      <c r="A87" s="32" t="s">
        <v>190</v>
      </c>
      <c r="B87" s="60"/>
      <c r="C87" s="47" t="s">
        <v>191</v>
      </c>
      <c r="D87" s="91">
        <f>D88</f>
        <v>182.3</v>
      </c>
      <c r="E87" s="110">
        <f t="shared" si="13"/>
        <v>0</v>
      </c>
      <c r="F87" s="111">
        <f t="shared" si="13"/>
        <v>0</v>
      </c>
      <c r="G87" s="112">
        <f t="shared" si="13"/>
        <v>182.3</v>
      </c>
      <c r="H87" s="113">
        <f t="shared" si="13"/>
        <v>182.3</v>
      </c>
    </row>
    <row r="88" spans="1:9" s="6" customFormat="1" ht="25.5">
      <c r="A88" s="32" t="s">
        <v>192</v>
      </c>
      <c r="B88" s="60"/>
      <c r="C88" s="47" t="s">
        <v>193</v>
      </c>
      <c r="D88" s="91">
        <v>182.3</v>
      </c>
      <c r="E88" s="100"/>
      <c r="F88" s="101"/>
      <c r="G88" s="92">
        <v>182.3</v>
      </c>
      <c r="H88" s="93">
        <v>182.3</v>
      </c>
    </row>
    <row r="89" spans="1:9" s="6" customFormat="1" ht="0.75" customHeight="1">
      <c r="A89" s="30" t="s">
        <v>114</v>
      </c>
      <c r="B89" s="60"/>
      <c r="C89" s="52" t="s">
        <v>115</v>
      </c>
      <c r="D89" s="104">
        <f>D90</f>
        <v>0</v>
      </c>
      <c r="E89" s="114">
        <f t="shared" ref="E89:H90" si="14">E90</f>
        <v>0</v>
      </c>
      <c r="F89" s="115">
        <f t="shared" si="14"/>
        <v>0</v>
      </c>
      <c r="G89" s="116">
        <f t="shared" si="14"/>
        <v>0</v>
      </c>
      <c r="H89" s="117">
        <f t="shared" si="14"/>
        <v>0</v>
      </c>
    </row>
    <row r="90" spans="1:9" s="6" customFormat="1" ht="25.5" hidden="1">
      <c r="A90" s="32" t="s">
        <v>185</v>
      </c>
      <c r="B90" s="60"/>
      <c r="C90" s="54" t="s">
        <v>184</v>
      </c>
      <c r="D90" s="104">
        <f>D91</f>
        <v>0</v>
      </c>
      <c r="E90" s="114">
        <f t="shared" si="14"/>
        <v>0</v>
      </c>
      <c r="F90" s="115">
        <f t="shared" si="14"/>
        <v>0</v>
      </c>
      <c r="G90" s="116">
        <f t="shared" si="14"/>
        <v>0</v>
      </c>
      <c r="H90" s="117">
        <f t="shared" si="14"/>
        <v>0</v>
      </c>
    </row>
    <row r="91" spans="1:9" s="6" customFormat="1" ht="46.5" hidden="1" customHeight="1">
      <c r="A91" s="30" t="s">
        <v>117</v>
      </c>
      <c r="B91" s="60" t="s">
        <v>116</v>
      </c>
      <c r="C91" s="54" t="s">
        <v>141</v>
      </c>
      <c r="D91" s="118">
        <v>0</v>
      </c>
      <c r="E91" s="100"/>
      <c r="F91" s="101"/>
      <c r="G91" s="92">
        <v>0</v>
      </c>
      <c r="H91" s="93">
        <v>0</v>
      </c>
    </row>
    <row r="92" spans="1:9" s="7" customFormat="1" ht="18" customHeight="1">
      <c r="A92" s="188" t="s">
        <v>13</v>
      </c>
      <c r="B92" s="189"/>
      <c r="C92" s="55" t="s">
        <v>1</v>
      </c>
      <c r="D92" s="119">
        <f>D93</f>
        <v>5333.51</v>
      </c>
      <c r="E92" s="120" t="e">
        <f>E94+E97+E121+E143+E114+E116+E148+E149</f>
        <v>#REF!</v>
      </c>
      <c r="F92" s="121" t="e">
        <f>F94+F97+F121+F143+F114+F116+F148+F149</f>
        <v>#REF!</v>
      </c>
      <c r="G92" s="122">
        <f>G94+G97+G121+G143+G114+G116+G148+G149</f>
        <v>2576.0500000000002</v>
      </c>
      <c r="H92" s="123">
        <f>H94+H97+H121+H143+H114+H116+H148+H149</f>
        <v>2231.23</v>
      </c>
    </row>
    <row r="93" spans="1:9" s="21" customFormat="1" ht="28.5" customHeight="1">
      <c r="A93" s="163" t="s">
        <v>178</v>
      </c>
      <c r="B93" s="164"/>
      <c r="C93" s="52" t="s">
        <v>179</v>
      </c>
      <c r="D93" s="82">
        <f>D94+D116+D121+D149</f>
        <v>5333.51</v>
      </c>
      <c r="E93" s="83" t="e">
        <f t="shared" ref="E93:H93" si="15">E92</f>
        <v>#REF!</v>
      </c>
      <c r="F93" s="84" t="e">
        <f t="shared" si="15"/>
        <v>#REF!</v>
      </c>
      <c r="G93" s="85">
        <f t="shared" si="15"/>
        <v>2576.0500000000002</v>
      </c>
      <c r="H93" s="86">
        <f t="shared" si="15"/>
        <v>2231.23</v>
      </c>
    </row>
    <row r="94" spans="1:9" s="7" customFormat="1" ht="31.5">
      <c r="A94" s="157" t="s">
        <v>204</v>
      </c>
      <c r="B94" s="158"/>
      <c r="C94" s="50" t="s">
        <v>186</v>
      </c>
      <c r="D94" s="91">
        <f>D95</f>
        <v>4013.6</v>
      </c>
      <c r="E94" s="110">
        <f t="shared" ref="E94:H95" si="16">E95</f>
        <v>0</v>
      </c>
      <c r="F94" s="111">
        <f t="shared" si="16"/>
        <v>0</v>
      </c>
      <c r="G94" s="112">
        <f t="shared" si="16"/>
        <v>2458.3000000000002</v>
      </c>
      <c r="H94" s="113">
        <f t="shared" si="16"/>
        <v>2109.3000000000002</v>
      </c>
    </row>
    <row r="95" spans="1:9" s="7" customFormat="1" ht="15">
      <c r="A95" s="159" t="s">
        <v>227</v>
      </c>
      <c r="B95" s="160"/>
      <c r="C95" s="41" t="s">
        <v>142</v>
      </c>
      <c r="D95" s="82">
        <f>D96</f>
        <v>4013.6</v>
      </c>
      <c r="E95" s="83">
        <f t="shared" si="16"/>
        <v>0</v>
      </c>
      <c r="F95" s="84">
        <f t="shared" si="16"/>
        <v>0</v>
      </c>
      <c r="G95" s="85">
        <f t="shared" si="16"/>
        <v>2458.3000000000002</v>
      </c>
      <c r="H95" s="86">
        <f t="shared" si="16"/>
        <v>2109.3000000000002</v>
      </c>
    </row>
    <row r="96" spans="1:9" s="7" customFormat="1" ht="29.25" customHeight="1">
      <c r="A96" s="159" t="s">
        <v>226</v>
      </c>
      <c r="B96" s="160"/>
      <c r="C96" s="41" t="s">
        <v>167</v>
      </c>
      <c r="D96" s="91">
        <v>4013.6</v>
      </c>
      <c r="E96" s="100"/>
      <c r="F96" s="101"/>
      <c r="G96" s="92">
        <v>2458.3000000000002</v>
      </c>
      <c r="H96" s="93">
        <v>2109.3000000000002</v>
      </c>
      <c r="I96" s="74"/>
    </row>
    <row r="97" spans="1:8" s="6" customFormat="1" ht="32.25" hidden="1">
      <c r="A97" s="157" t="s">
        <v>38</v>
      </c>
      <c r="B97" s="158"/>
      <c r="C97" s="50" t="s">
        <v>39</v>
      </c>
      <c r="D97" s="104">
        <f>D100+D102+D103+D105+D107+D108+D109+D110+D111+D112+D113</f>
        <v>0</v>
      </c>
      <c r="E97" s="94"/>
      <c r="F97" s="95"/>
      <c r="G97" s="96"/>
      <c r="H97" s="97"/>
    </row>
    <row r="98" spans="1:8" s="6" customFormat="1" ht="39.75" hidden="1">
      <c r="A98" s="157"/>
      <c r="B98" s="158"/>
      <c r="C98" s="51" t="s">
        <v>43</v>
      </c>
      <c r="D98" s="124"/>
      <c r="E98" s="94"/>
      <c r="F98" s="95"/>
      <c r="G98" s="96"/>
      <c r="H98" s="97"/>
    </row>
    <row r="99" spans="1:8" s="6" customFormat="1" ht="54.75" hidden="1" customHeight="1">
      <c r="A99" s="161"/>
      <c r="B99" s="160"/>
      <c r="C99" s="41" t="s">
        <v>43</v>
      </c>
      <c r="D99" s="82"/>
      <c r="E99" s="94"/>
      <c r="F99" s="95"/>
      <c r="G99" s="96"/>
      <c r="H99" s="97"/>
    </row>
    <row r="100" spans="1:8" s="6" customFormat="1" ht="30.6" hidden="1" customHeight="1">
      <c r="A100" s="161" t="s">
        <v>14</v>
      </c>
      <c r="B100" s="160"/>
      <c r="C100" s="41" t="s">
        <v>67</v>
      </c>
      <c r="D100" s="82"/>
      <c r="E100" s="94"/>
      <c r="F100" s="95"/>
      <c r="G100" s="96"/>
      <c r="H100" s="97"/>
    </row>
    <row r="101" spans="1:8" s="6" customFormat="1" ht="27" hidden="1">
      <c r="A101" s="161"/>
      <c r="B101" s="160"/>
      <c r="C101" s="41" t="s">
        <v>43</v>
      </c>
      <c r="D101" s="82"/>
      <c r="E101" s="94"/>
      <c r="F101" s="95"/>
      <c r="G101" s="96"/>
      <c r="H101" s="97"/>
    </row>
    <row r="102" spans="1:8" s="6" customFormat="1" ht="58.15" hidden="1" customHeight="1">
      <c r="A102" s="161" t="s">
        <v>52</v>
      </c>
      <c r="B102" s="160"/>
      <c r="C102" s="41" t="s">
        <v>76</v>
      </c>
      <c r="D102" s="82"/>
      <c r="E102" s="94"/>
      <c r="F102" s="95"/>
      <c r="G102" s="96"/>
      <c r="H102" s="97"/>
    </row>
    <row r="103" spans="1:8" s="6" customFormat="1" ht="56.65" hidden="1" customHeight="1">
      <c r="A103" s="161" t="s">
        <v>16</v>
      </c>
      <c r="B103" s="160"/>
      <c r="C103" s="41" t="s">
        <v>40</v>
      </c>
      <c r="D103" s="82"/>
      <c r="E103" s="94"/>
      <c r="F103" s="95"/>
      <c r="G103" s="96"/>
      <c r="H103" s="97"/>
    </row>
    <row r="104" spans="1:8" s="6" customFormat="1" ht="42" hidden="1" customHeight="1">
      <c r="A104" s="161"/>
      <c r="B104" s="160"/>
      <c r="C104" s="41" t="s">
        <v>43</v>
      </c>
      <c r="D104" s="82"/>
      <c r="E104" s="94"/>
      <c r="F104" s="95"/>
      <c r="G104" s="96"/>
      <c r="H104" s="97"/>
    </row>
    <row r="105" spans="1:8" s="6" customFormat="1" ht="43.9" hidden="1" customHeight="1">
      <c r="A105" s="161" t="s">
        <v>41</v>
      </c>
      <c r="B105" s="160"/>
      <c r="C105" s="41" t="s">
        <v>42</v>
      </c>
      <c r="D105" s="82"/>
      <c r="E105" s="94"/>
      <c r="F105" s="95"/>
      <c r="G105" s="96"/>
      <c r="H105" s="97"/>
    </row>
    <row r="106" spans="1:8" s="6" customFormat="1" ht="45.75" hidden="1" customHeight="1">
      <c r="A106" s="161" t="s">
        <v>45</v>
      </c>
      <c r="B106" s="160"/>
      <c r="C106" s="41" t="s">
        <v>46</v>
      </c>
      <c r="D106" s="82"/>
      <c r="E106" s="94"/>
      <c r="F106" s="95"/>
      <c r="G106" s="96"/>
      <c r="H106" s="97"/>
    </row>
    <row r="107" spans="1:8" s="6" customFormat="1" ht="81.599999999999994" hidden="1" customHeight="1">
      <c r="A107" s="161" t="s">
        <v>45</v>
      </c>
      <c r="B107" s="160"/>
      <c r="C107" s="41" t="s">
        <v>77</v>
      </c>
      <c r="D107" s="82"/>
      <c r="E107" s="94"/>
      <c r="F107" s="95"/>
      <c r="G107" s="96"/>
      <c r="H107" s="97"/>
    </row>
    <row r="108" spans="1:8" s="6" customFormat="1" ht="43.5" hidden="1" customHeight="1">
      <c r="A108" s="161" t="s">
        <v>17</v>
      </c>
      <c r="B108" s="160"/>
      <c r="C108" s="41" t="s">
        <v>18</v>
      </c>
      <c r="D108" s="82"/>
      <c r="E108" s="94"/>
      <c r="F108" s="95"/>
      <c r="G108" s="96"/>
      <c r="H108" s="97"/>
    </row>
    <row r="109" spans="1:8" s="6" customFormat="1" ht="57.75" hidden="1" customHeight="1">
      <c r="A109" s="161" t="s">
        <v>19</v>
      </c>
      <c r="B109" s="160"/>
      <c r="C109" s="41" t="s">
        <v>20</v>
      </c>
      <c r="D109" s="82"/>
      <c r="E109" s="94"/>
      <c r="F109" s="95"/>
      <c r="G109" s="96"/>
      <c r="H109" s="97"/>
    </row>
    <row r="110" spans="1:8" s="6" customFormat="1" ht="43.15" hidden="1" customHeight="1">
      <c r="A110" s="161" t="s">
        <v>44</v>
      </c>
      <c r="B110" s="160"/>
      <c r="C110" s="41" t="s">
        <v>68</v>
      </c>
      <c r="D110" s="82"/>
      <c r="E110" s="94"/>
      <c r="F110" s="95"/>
      <c r="G110" s="96"/>
      <c r="H110" s="97"/>
    </row>
    <row r="111" spans="1:8" s="6" customFormat="1" ht="30" hidden="1" customHeight="1">
      <c r="A111" s="161" t="s">
        <v>21</v>
      </c>
      <c r="B111" s="160"/>
      <c r="C111" s="41" t="s">
        <v>69</v>
      </c>
      <c r="D111" s="82"/>
      <c r="E111" s="94"/>
      <c r="F111" s="95"/>
      <c r="G111" s="96"/>
      <c r="H111" s="97"/>
    </row>
    <row r="112" spans="1:8" s="6" customFormat="1" ht="41.45" hidden="1" customHeight="1">
      <c r="A112" s="161" t="s">
        <v>15</v>
      </c>
      <c r="B112" s="160"/>
      <c r="C112" s="41" t="s">
        <v>78</v>
      </c>
      <c r="D112" s="82"/>
      <c r="E112" s="94"/>
      <c r="F112" s="95"/>
      <c r="G112" s="96"/>
      <c r="H112" s="97"/>
    </row>
    <row r="113" spans="1:8" s="6" customFormat="1" ht="70.900000000000006" hidden="1" customHeight="1">
      <c r="A113" s="161"/>
      <c r="B113" s="160"/>
      <c r="C113" s="41" t="s">
        <v>79</v>
      </c>
      <c r="D113" s="82">
        <v>0</v>
      </c>
      <c r="E113" s="94"/>
      <c r="F113" s="95"/>
      <c r="G113" s="96"/>
      <c r="H113" s="97"/>
    </row>
    <row r="114" spans="1:8" s="6" customFormat="1" ht="15" hidden="1">
      <c r="A114" s="27" t="s">
        <v>108</v>
      </c>
      <c r="B114" s="58"/>
      <c r="C114" s="41" t="s">
        <v>111</v>
      </c>
      <c r="D114" s="82">
        <f>D115</f>
        <v>0</v>
      </c>
      <c r="E114" s="94"/>
      <c r="F114" s="95"/>
      <c r="G114" s="96"/>
      <c r="H114" s="97"/>
    </row>
    <row r="115" spans="1:8" s="6" customFormat="1" ht="27.2" hidden="1" customHeight="1">
      <c r="A115" s="27" t="s">
        <v>109</v>
      </c>
      <c r="B115" s="58"/>
      <c r="C115" s="41" t="s">
        <v>110</v>
      </c>
      <c r="D115" s="82"/>
      <c r="E115" s="94"/>
      <c r="F115" s="95"/>
      <c r="G115" s="96"/>
      <c r="H115" s="97"/>
    </row>
    <row r="116" spans="1:8" s="8" customFormat="1" ht="33" hidden="1" customHeight="1">
      <c r="A116" s="33" t="s">
        <v>199</v>
      </c>
      <c r="B116" s="62"/>
      <c r="C116" s="51" t="s">
        <v>143</v>
      </c>
      <c r="D116" s="82">
        <f>D119</f>
        <v>150</v>
      </c>
      <c r="E116" s="125"/>
      <c r="F116" s="126"/>
      <c r="G116" s="92">
        <f>G119</f>
        <v>0</v>
      </c>
      <c r="H116" s="93">
        <f>H119</f>
        <v>0</v>
      </c>
    </row>
    <row r="117" spans="1:8" s="6" customFormat="1" ht="0.75" hidden="1" customHeight="1">
      <c r="A117" s="28" t="s">
        <v>200</v>
      </c>
      <c r="B117" s="58"/>
      <c r="C117" s="42" t="s">
        <v>165</v>
      </c>
      <c r="D117" s="82">
        <f>D118</f>
        <v>150</v>
      </c>
      <c r="E117" s="94"/>
      <c r="F117" s="95"/>
      <c r="G117" s="96"/>
      <c r="H117" s="97"/>
    </row>
    <row r="118" spans="1:8" s="6" customFormat="1" ht="45" hidden="1" customHeight="1">
      <c r="A118" s="28" t="s">
        <v>201</v>
      </c>
      <c r="B118" s="58"/>
      <c r="C118" s="42" t="s">
        <v>166</v>
      </c>
      <c r="D118" s="82">
        <f>D119</f>
        <v>150</v>
      </c>
      <c r="E118" s="94"/>
      <c r="F118" s="95"/>
      <c r="G118" s="96">
        <f>G119</f>
        <v>0</v>
      </c>
      <c r="H118" s="97">
        <f>H119</f>
        <v>0</v>
      </c>
    </row>
    <row r="119" spans="1:8" s="6" customFormat="1" ht="27.75" hidden="1" customHeight="1">
      <c r="A119" s="28" t="s">
        <v>202</v>
      </c>
      <c r="B119" s="58"/>
      <c r="C119" s="41" t="s">
        <v>128</v>
      </c>
      <c r="D119" s="82">
        <f>D120</f>
        <v>150</v>
      </c>
      <c r="E119" s="94"/>
      <c r="F119" s="95"/>
      <c r="G119" s="98">
        <f>G120</f>
        <v>0</v>
      </c>
      <c r="H119" s="99">
        <f>H120</f>
        <v>0</v>
      </c>
    </row>
    <row r="120" spans="1:8" s="6" customFormat="1" ht="22.5" customHeight="1">
      <c r="A120" s="28" t="s">
        <v>203</v>
      </c>
      <c r="B120" s="58"/>
      <c r="C120" s="41" t="s">
        <v>168</v>
      </c>
      <c r="D120" s="127">
        <v>150</v>
      </c>
      <c r="E120" s="128"/>
      <c r="F120" s="95"/>
      <c r="G120" s="129">
        <v>0</v>
      </c>
      <c r="H120" s="129">
        <v>0</v>
      </c>
    </row>
    <row r="121" spans="1:8" s="6" customFormat="1" ht="31.5">
      <c r="A121" s="165" t="s">
        <v>205</v>
      </c>
      <c r="B121" s="166"/>
      <c r="C121" s="75" t="s">
        <v>187</v>
      </c>
      <c r="D121" s="149">
        <f>D123+D125</f>
        <v>121.31</v>
      </c>
      <c r="E121" s="83" t="e">
        <f>E126+E127+E129+E130+E131+E132+E133+E134+E135+E136+E137+E138+E139+E140+E141+E142+#REF!</f>
        <v>#REF!</v>
      </c>
      <c r="F121" s="84" t="e">
        <f>F126+F127+F129+F130+F131+F132+F133+F134+F135+F136+F137+F138+F139+F140+F141+F142+#REF!</f>
        <v>#REF!</v>
      </c>
      <c r="G121" s="149">
        <f>G123+G125</f>
        <v>117.75</v>
      </c>
      <c r="H121" s="149">
        <f>H123+H125</f>
        <v>121.92999999999999</v>
      </c>
    </row>
    <row r="122" spans="1:8" s="6" customFormat="1" ht="57.75" hidden="1" customHeight="1">
      <c r="A122" s="169"/>
      <c r="B122" s="170"/>
      <c r="C122" s="51" t="s">
        <v>43</v>
      </c>
      <c r="D122" s="130"/>
      <c r="E122" s="128"/>
      <c r="F122" s="95"/>
      <c r="G122" s="131"/>
      <c r="H122" s="132"/>
    </row>
    <row r="123" spans="1:8" s="6" customFormat="1" ht="32.25" customHeight="1">
      <c r="A123" s="167" t="s">
        <v>220</v>
      </c>
      <c r="B123" s="168"/>
      <c r="C123" s="41" t="s">
        <v>163</v>
      </c>
      <c r="D123" s="91">
        <f>D124</f>
        <v>0.1</v>
      </c>
      <c r="E123" s="106"/>
      <c r="F123" s="107"/>
      <c r="G123" s="98">
        <f>G124</f>
        <v>0.1</v>
      </c>
      <c r="H123" s="99">
        <f>H124</f>
        <v>0.1</v>
      </c>
    </row>
    <row r="124" spans="1:8" s="6" customFormat="1" ht="29.25" customHeight="1">
      <c r="A124" s="167" t="s">
        <v>221</v>
      </c>
      <c r="B124" s="168"/>
      <c r="C124" s="41" t="s">
        <v>164</v>
      </c>
      <c r="D124" s="140">
        <v>0.1</v>
      </c>
      <c r="E124" s="106"/>
      <c r="F124" s="107"/>
      <c r="G124" s="98">
        <v>0.1</v>
      </c>
      <c r="H124" s="99">
        <v>0.1</v>
      </c>
    </row>
    <row r="125" spans="1:8" s="6" customFormat="1" ht="25.5">
      <c r="A125" s="159" t="s">
        <v>206</v>
      </c>
      <c r="B125" s="160"/>
      <c r="C125" s="41" t="s">
        <v>129</v>
      </c>
      <c r="D125" s="82">
        <f>D126</f>
        <v>121.21000000000001</v>
      </c>
      <c r="E125" s="83">
        <f t="shared" ref="E125:H125" si="17">E126</f>
        <v>0</v>
      </c>
      <c r="F125" s="84">
        <f t="shared" si="17"/>
        <v>0</v>
      </c>
      <c r="G125" s="85">
        <f t="shared" si="17"/>
        <v>117.65</v>
      </c>
      <c r="H125" s="86">
        <f t="shared" si="17"/>
        <v>121.83</v>
      </c>
    </row>
    <row r="126" spans="1:8" s="6" customFormat="1" ht="27.75" customHeight="1">
      <c r="A126" s="159" t="s">
        <v>207</v>
      </c>
      <c r="B126" s="160"/>
      <c r="C126" s="41" t="s">
        <v>169</v>
      </c>
      <c r="D126" s="134">
        <f>113.81+7.4</f>
        <v>121.21000000000001</v>
      </c>
      <c r="E126" s="135"/>
      <c r="F126" s="136"/>
      <c r="G126" s="137">
        <v>117.65</v>
      </c>
      <c r="H126" s="138">
        <v>121.83</v>
      </c>
    </row>
    <row r="127" spans="1:8" s="6" customFormat="1" ht="40.15" hidden="1" customHeight="1">
      <c r="A127" s="173" t="s">
        <v>22</v>
      </c>
      <c r="B127" s="168"/>
      <c r="C127" s="41" t="s">
        <v>47</v>
      </c>
      <c r="D127" s="133"/>
      <c r="E127" s="94"/>
      <c r="F127" s="95"/>
      <c r="G127" s="96"/>
      <c r="H127" s="97"/>
    </row>
    <row r="128" spans="1:8" s="6" customFormat="1" ht="47.25" hidden="1" customHeight="1">
      <c r="A128" s="173"/>
      <c r="B128" s="168"/>
      <c r="C128" s="51" t="s">
        <v>43</v>
      </c>
      <c r="D128" s="104"/>
      <c r="E128" s="94"/>
      <c r="F128" s="95"/>
      <c r="G128" s="96"/>
      <c r="H128" s="97"/>
    </row>
    <row r="129" spans="1:8" s="6" customFormat="1" ht="79.150000000000006" hidden="1" customHeight="1">
      <c r="A129" s="173" t="s">
        <v>23</v>
      </c>
      <c r="B129" s="168"/>
      <c r="C129" s="41" t="s">
        <v>70</v>
      </c>
      <c r="D129" s="82"/>
      <c r="E129" s="94"/>
      <c r="F129" s="95"/>
      <c r="G129" s="96"/>
      <c r="H129" s="97"/>
    </row>
    <row r="130" spans="1:8" s="6" customFormat="1" ht="39.75" hidden="1">
      <c r="A130" s="173" t="s">
        <v>24</v>
      </c>
      <c r="B130" s="168"/>
      <c r="C130" s="41" t="s">
        <v>48</v>
      </c>
      <c r="D130" s="82"/>
      <c r="E130" s="94"/>
      <c r="F130" s="95"/>
      <c r="G130" s="96"/>
      <c r="H130" s="97"/>
    </row>
    <row r="131" spans="1:8" s="6" customFormat="1" ht="28.15" hidden="1" customHeight="1">
      <c r="A131" s="173" t="s">
        <v>25</v>
      </c>
      <c r="B131" s="168"/>
      <c r="C131" s="41" t="s">
        <v>71</v>
      </c>
      <c r="D131" s="82"/>
      <c r="E131" s="94"/>
      <c r="F131" s="95"/>
      <c r="G131" s="96"/>
      <c r="H131" s="97"/>
    </row>
    <row r="132" spans="1:8" s="6" customFormat="1" ht="28.15" hidden="1" customHeight="1">
      <c r="A132" s="173" t="s">
        <v>26</v>
      </c>
      <c r="B132" s="168"/>
      <c r="C132" s="41" t="s">
        <v>72</v>
      </c>
      <c r="D132" s="82"/>
      <c r="E132" s="94"/>
      <c r="F132" s="95"/>
      <c r="G132" s="96"/>
      <c r="H132" s="97"/>
    </row>
    <row r="133" spans="1:8" s="6" customFormat="1" ht="41.45" hidden="1" customHeight="1">
      <c r="A133" s="180" t="s">
        <v>27</v>
      </c>
      <c r="B133" s="181"/>
      <c r="C133" s="41" t="s">
        <v>73</v>
      </c>
      <c r="D133" s="82"/>
      <c r="E133" s="94"/>
      <c r="F133" s="95"/>
      <c r="G133" s="96"/>
      <c r="H133" s="97"/>
    </row>
    <row r="134" spans="1:8" s="6" customFormat="1" ht="63.75" hidden="1" customHeight="1">
      <c r="A134" s="180" t="s">
        <v>50</v>
      </c>
      <c r="B134" s="181"/>
      <c r="C134" s="41" t="s">
        <v>49</v>
      </c>
      <c r="D134" s="82"/>
      <c r="E134" s="94"/>
      <c r="F134" s="95"/>
      <c r="G134" s="96"/>
      <c r="H134" s="97"/>
    </row>
    <row r="135" spans="1:8" s="6" customFormat="1" ht="120" hidden="1" customHeight="1">
      <c r="A135" s="180" t="s">
        <v>80</v>
      </c>
      <c r="B135" s="181"/>
      <c r="C135" s="56" t="s">
        <v>81</v>
      </c>
      <c r="D135" s="82"/>
      <c r="E135" s="94"/>
      <c r="F135" s="95"/>
      <c r="G135" s="96"/>
      <c r="H135" s="97"/>
    </row>
    <row r="136" spans="1:8" s="6" customFormat="1" ht="94.15" hidden="1" customHeight="1">
      <c r="A136" s="180" t="s">
        <v>82</v>
      </c>
      <c r="B136" s="181"/>
      <c r="C136" s="41" t="s">
        <v>83</v>
      </c>
      <c r="D136" s="82"/>
      <c r="E136" s="94"/>
      <c r="F136" s="95"/>
      <c r="G136" s="96"/>
      <c r="H136" s="97"/>
    </row>
    <row r="137" spans="1:8" s="6" customFormat="1" ht="29.45" hidden="1" customHeight="1">
      <c r="A137" s="180" t="s">
        <v>28</v>
      </c>
      <c r="B137" s="181"/>
      <c r="C137" s="41" t="s">
        <v>74</v>
      </c>
      <c r="D137" s="82"/>
      <c r="E137" s="94"/>
      <c r="F137" s="95"/>
      <c r="G137" s="96"/>
      <c r="H137" s="97"/>
    </row>
    <row r="138" spans="1:8" s="6" customFormat="1" ht="54.6" hidden="1" customHeight="1">
      <c r="A138" s="180"/>
      <c r="B138" s="181"/>
      <c r="C138" s="41" t="s">
        <v>84</v>
      </c>
      <c r="D138" s="82"/>
      <c r="E138" s="94"/>
      <c r="F138" s="95"/>
      <c r="G138" s="96"/>
      <c r="H138" s="97"/>
    </row>
    <row r="139" spans="1:8" s="6" customFormat="1" ht="43.15" hidden="1" customHeight="1">
      <c r="A139" s="180"/>
      <c r="B139" s="181"/>
      <c r="C139" s="41" t="s">
        <v>85</v>
      </c>
      <c r="D139" s="82"/>
      <c r="E139" s="94"/>
      <c r="F139" s="95"/>
      <c r="G139" s="96"/>
      <c r="H139" s="97"/>
    </row>
    <row r="140" spans="1:8" s="6" customFormat="1" ht="45.6" hidden="1" customHeight="1">
      <c r="A140" s="180"/>
      <c r="B140" s="181"/>
      <c r="C140" s="41" t="s">
        <v>86</v>
      </c>
      <c r="D140" s="82"/>
      <c r="E140" s="94"/>
      <c r="F140" s="95"/>
      <c r="G140" s="96"/>
      <c r="H140" s="97"/>
    </row>
    <row r="141" spans="1:8" s="6" customFormat="1" ht="69.2" hidden="1" customHeight="1">
      <c r="A141" s="180"/>
      <c r="B141" s="181"/>
      <c r="C141" s="41" t="s">
        <v>87</v>
      </c>
      <c r="D141" s="82"/>
      <c r="E141" s="94"/>
      <c r="F141" s="95"/>
      <c r="G141" s="96"/>
      <c r="H141" s="97"/>
    </row>
    <row r="142" spans="1:8" s="6" customFormat="1" ht="55.9" hidden="1" customHeight="1">
      <c r="A142" s="180"/>
      <c r="B142" s="181"/>
      <c r="C142" s="41" t="s">
        <v>88</v>
      </c>
      <c r="D142" s="82"/>
      <c r="E142" s="94"/>
      <c r="F142" s="95"/>
      <c r="G142" s="96"/>
      <c r="H142" s="97"/>
    </row>
    <row r="143" spans="1:8" s="6" customFormat="1" ht="16.899999999999999" hidden="1" customHeight="1">
      <c r="A143" s="182" t="s">
        <v>55</v>
      </c>
      <c r="B143" s="183"/>
      <c r="C143" s="50" t="s">
        <v>56</v>
      </c>
      <c r="D143" s="104">
        <f>D144+D147</f>
        <v>0</v>
      </c>
      <c r="E143" s="94"/>
      <c r="F143" s="95"/>
      <c r="G143" s="96"/>
      <c r="H143" s="97"/>
    </row>
    <row r="144" spans="1:8" s="6" customFormat="1" ht="32.25" hidden="1">
      <c r="A144" s="165" t="s">
        <v>54</v>
      </c>
      <c r="B144" s="166"/>
      <c r="C144" s="50" t="s">
        <v>53</v>
      </c>
      <c r="D144" s="104">
        <f>D145</f>
        <v>0</v>
      </c>
      <c r="E144" s="94"/>
      <c r="F144" s="95"/>
      <c r="G144" s="96"/>
      <c r="H144" s="97"/>
    </row>
    <row r="145" spans="1:8" s="6" customFormat="1" ht="41.45" hidden="1" customHeight="1">
      <c r="A145" s="182" t="s">
        <v>15</v>
      </c>
      <c r="B145" s="183"/>
      <c r="C145" s="52" t="s">
        <v>51</v>
      </c>
      <c r="D145" s="104"/>
      <c r="E145" s="94"/>
      <c r="F145" s="95"/>
      <c r="G145" s="96"/>
      <c r="H145" s="97"/>
    </row>
    <row r="146" spans="1:8" s="6" customFormat="1" ht="52.9" hidden="1" customHeight="1">
      <c r="A146" s="182" t="s">
        <v>57</v>
      </c>
      <c r="B146" s="183"/>
      <c r="C146" s="53" t="s">
        <v>43</v>
      </c>
      <c r="D146" s="139"/>
      <c r="E146" s="94"/>
      <c r="F146" s="95"/>
      <c r="G146" s="96"/>
      <c r="H146" s="97"/>
    </row>
    <row r="147" spans="1:8" s="6" customFormat="1" ht="28.15" hidden="1" customHeight="1">
      <c r="A147" s="182"/>
      <c r="B147" s="183"/>
      <c r="C147" s="52" t="s">
        <v>89</v>
      </c>
      <c r="D147" s="104"/>
      <c r="E147" s="94"/>
      <c r="F147" s="95"/>
      <c r="G147" s="96"/>
      <c r="H147" s="97"/>
    </row>
    <row r="148" spans="1:8" s="6" customFormat="1" ht="35.25" hidden="1" customHeight="1">
      <c r="A148" s="34"/>
      <c r="B148" s="63"/>
      <c r="C148" s="52"/>
      <c r="D148" s="104"/>
      <c r="E148" s="94"/>
      <c r="F148" s="95"/>
      <c r="G148" s="96"/>
      <c r="H148" s="97"/>
    </row>
    <row r="149" spans="1:8" s="6" customFormat="1" ht="17.25" customHeight="1">
      <c r="A149" s="165" t="s">
        <v>208</v>
      </c>
      <c r="B149" s="166"/>
      <c r="C149" s="50" t="s">
        <v>56</v>
      </c>
      <c r="D149" s="91">
        <f>D153+D151</f>
        <v>1048.5999999999999</v>
      </c>
      <c r="E149" s="110">
        <f t="shared" ref="E149:H149" si="18">E153+E151</f>
        <v>0</v>
      </c>
      <c r="F149" s="111">
        <f t="shared" si="18"/>
        <v>0</v>
      </c>
      <c r="G149" s="112">
        <f t="shared" si="18"/>
        <v>0</v>
      </c>
      <c r="H149" s="113">
        <f t="shared" si="18"/>
        <v>0</v>
      </c>
    </row>
    <row r="150" spans="1:8" s="6" customFormat="1" ht="57.75" hidden="1" customHeight="1">
      <c r="A150" s="171"/>
      <c r="B150" s="172"/>
      <c r="C150" s="51" t="s">
        <v>43</v>
      </c>
      <c r="D150" s="150"/>
      <c r="E150" s="102"/>
      <c r="F150" s="103"/>
      <c r="G150" s="151"/>
      <c r="H150" s="152"/>
    </row>
    <row r="151" spans="1:8" s="6" customFormat="1" ht="57.75" hidden="1" customHeight="1">
      <c r="A151" s="165" t="s">
        <v>180</v>
      </c>
      <c r="B151" s="166"/>
      <c r="C151" s="41" t="s">
        <v>182</v>
      </c>
      <c r="D151" s="153">
        <f>D152</f>
        <v>0</v>
      </c>
      <c r="E151" s="102"/>
      <c r="F151" s="103"/>
      <c r="G151" s="151"/>
      <c r="H151" s="152"/>
    </row>
    <row r="152" spans="1:8" s="6" customFormat="1" ht="57.75" hidden="1" customHeight="1">
      <c r="A152" s="165" t="s">
        <v>181</v>
      </c>
      <c r="B152" s="166"/>
      <c r="C152" s="41" t="s">
        <v>183</v>
      </c>
      <c r="D152" s="140"/>
      <c r="E152" s="102"/>
      <c r="F152" s="103"/>
      <c r="G152" s="151"/>
      <c r="H152" s="152"/>
    </row>
    <row r="153" spans="1:8" s="6" customFormat="1">
      <c r="A153" s="165" t="s">
        <v>209</v>
      </c>
      <c r="B153" s="166"/>
      <c r="C153" s="51" t="s">
        <v>153</v>
      </c>
      <c r="D153" s="140">
        <f>D154</f>
        <v>1048.5999999999999</v>
      </c>
      <c r="E153" s="154">
        <f t="shared" ref="E153:H153" si="19">E154</f>
        <v>0</v>
      </c>
      <c r="F153" s="155">
        <f t="shared" si="19"/>
        <v>0</v>
      </c>
      <c r="G153" s="92">
        <f t="shared" si="19"/>
        <v>0</v>
      </c>
      <c r="H153" s="93">
        <f t="shared" si="19"/>
        <v>0</v>
      </c>
    </row>
    <row r="154" spans="1:8" s="6" customFormat="1" ht="27">
      <c r="A154" s="167" t="s">
        <v>210</v>
      </c>
      <c r="B154" s="168"/>
      <c r="C154" s="41" t="s">
        <v>154</v>
      </c>
      <c r="D154" s="140">
        <f>790.3+37.3+58.9+23.7+40.4+98</f>
        <v>1048.5999999999999</v>
      </c>
      <c r="E154" s="94"/>
      <c r="F154" s="95"/>
      <c r="G154" s="98">
        <v>0</v>
      </c>
      <c r="H154" s="99">
        <v>0</v>
      </c>
    </row>
    <row r="155" spans="1:8" s="6" customFormat="1" ht="21.75" customHeight="1" thickBot="1">
      <c r="A155" s="178"/>
      <c r="B155" s="179"/>
      <c r="C155" s="57" t="s">
        <v>2</v>
      </c>
      <c r="D155" s="141">
        <f>D15+D92-0.2</f>
        <v>6437.26</v>
      </c>
      <c r="E155" s="142" t="e">
        <f t="shared" ref="E155:H155" si="20">E15+E92</f>
        <v>#REF!</v>
      </c>
      <c r="F155" s="143" t="e">
        <f t="shared" si="20"/>
        <v>#REF!</v>
      </c>
      <c r="G155" s="144">
        <f t="shared" si="20"/>
        <v>3716.45</v>
      </c>
      <c r="H155" s="145">
        <f t="shared" si="20"/>
        <v>3413.13</v>
      </c>
    </row>
    <row r="156" spans="1:8" s="6" customFormat="1" ht="15">
      <c r="A156" s="9"/>
      <c r="B156" s="9"/>
      <c r="C156" s="16"/>
      <c r="D156" s="16"/>
      <c r="E156" s="5"/>
    </row>
    <row r="157" spans="1:8" s="6" customFormat="1" ht="15">
      <c r="A157" s="9"/>
      <c r="B157" s="17"/>
      <c r="C157" s="18"/>
      <c r="D157" s="18"/>
      <c r="E157" s="5"/>
    </row>
    <row r="158" spans="1:8" s="6" customFormat="1" ht="63.75" customHeight="1">
      <c r="C158" s="19"/>
      <c r="D158" s="19"/>
      <c r="E158" s="5"/>
    </row>
    <row r="159" spans="1:8" s="6" customFormat="1" ht="54" customHeight="1">
      <c r="E159" s="5"/>
    </row>
    <row r="160" spans="1:8" s="7" customFormat="1">
      <c r="A160" s="10"/>
      <c r="B160" s="10"/>
      <c r="C160" s="20"/>
      <c r="D160" s="20"/>
      <c r="E160" s="15"/>
    </row>
    <row r="161" spans="1:4" s="9" customFormat="1">
      <c r="A161" s="10"/>
      <c r="B161" s="10"/>
      <c r="C161" s="20"/>
      <c r="D161" s="20"/>
    </row>
    <row r="162" spans="1:4" s="9" customFormat="1">
      <c r="A162" s="10"/>
      <c r="B162" s="10"/>
      <c r="C162" s="20"/>
      <c r="D162" s="20"/>
    </row>
    <row r="163" spans="1:4" s="6" customFormat="1">
      <c r="A163" s="10"/>
      <c r="B163" s="10"/>
      <c r="C163" s="10"/>
      <c r="D163" s="10"/>
    </row>
    <row r="164" spans="1:4" s="6" customFormat="1">
      <c r="A164" s="10"/>
      <c r="B164" s="10"/>
      <c r="C164" s="10"/>
      <c r="D164" s="10"/>
    </row>
    <row r="165" spans="1:4" s="10" customFormat="1"/>
    <row r="166" spans="1:4" s="10" customFormat="1"/>
    <row r="167" spans="1:4" s="10" customFormat="1"/>
    <row r="168" spans="1:4" s="10" customFormat="1"/>
    <row r="169" spans="1:4" s="10" customFormat="1"/>
    <row r="170" spans="1:4" s="10" customFormat="1"/>
    <row r="171" spans="1:4" s="10" customFormat="1">
      <c r="A171" s="2"/>
      <c r="B171" s="2"/>
      <c r="C171" s="2"/>
      <c r="D171" s="2"/>
    </row>
    <row r="172" spans="1:4" s="10" customFormat="1">
      <c r="A172" s="2"/>
      <c r="B172" s="2"/>
      <c r="C172" s="2"/>
      <c r="D172" s="2"/>
    </row>
    <row r="173" spans="1:4" s="10" customFormat="1">
      <c r="A173" s="2"/>
      <c r="B173" s="2"/>
      <c r="C173" s="2"/>
      <c r="D173" s="2"/>
    </row>
    <row r="174" spans="1:4" s="10" customFormat="1">
      <c r="A174" s="2"/>
      <c r="B174" s="2"/>
      <c r="C174" s="2"/>
      <c r="D174" s="2"/>
    </row>
    <row r="175" spans="1:4" s="10" customFormat="1">
      <c r="A175" s="2"/>
      <c r="B175" s="2"/>
      <c r="C175" s="2"/>
      <c r="D175" s="2"/>
    </row>
    <row r="176" spans="1:4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</sheetData>
  <mergeCells count="112">
    <mergeCell ref="A18:B18"/>
    <mergeCell ref="A17:B17"/>
    <mergeCell ref="G1:H1"/>
    <mergeCell ref="A8:H8"/>
    <mergeCell ref="C1:F1"/>
    <mergeCell ref="A32:B32"/>
    <mergeCell ref="A36:B36"/>
    <mergeCell ref="A23:B23"/>
    <mergeCell ref="A19:B19"/>
    <mergeCell ref="G13:G14"/>
    <mergeCell ref="H13:H14"/>
    <mergeCell ref="A16:B16"/>
    <mergeCell ref="A10:D10"/>
    <mergeCell ref="A9:D9"/>
    <mergeCell ref="C7:F7"/>
    <mergeCell ref="A6:D6"/>
    <mergeCell ref="C11:D11"/>
    <mergeCell ref="A13:B14"/>
    <mergeCell ref="C13:C14"/>
    <mergeCell ref="D13:D14"/>
    <mergeCell ref="A15:B15"/>
    <mergeCell ref="A25:B25"/>
    <mergeCell ref="A20:B20"/>
    <mergeCell ref="D4:H4"/>
    <mergeCell ref="A57:B57"/>
    <mergeCell ref="A59:B59"/>
    <mergeCell ref="A63:B63"/>
    <mergeCell ref="A60:B60"/>
    <mergeCell ref="A61:B61"/>
    <mergeCell ref="A62:B62"/>
    <mergeCell ref="A92:B92"/>
    <mergeCell ref="A58:B58"/>
    <mergeCell ref="A39:B39"/>
    <mergeCell ref="A40:B40"/>
    <mergeCell ref="A46:B46"/>
    <mergeCell ref="A35:B35"/>
    <mergeCell ref="A27:B27"/>
    <mergeCell ref="A26:B26"/>
    <mergeCell ref="A38:B38"/>
    <mergeCell ref="A30:B30"/>
    <mergeCell ref="A29:B29"/>
    <mergeCell ref="A31:B31"/>
    <mergeCell ref="A33:B33"/>
    <mergeCell ref="A34:B34"/>
    <mergeCell ref="A21:B21"/>
    <mergeCell ref="A24:B24"/>
    <mergeCell ref="A22:B22"/>
    <mergeCell ref="A37:B37"/>
    <mergeCell ref="A155:B155"/>
    <mergeCell ref="A133:B133"/>
    <mergeCell ref="A145:B145"/>
    <mergeCell ref="A146:B146"/>
    <mergeCell ref="A144:B144"/>
    <mergeCell ref="A147:B147"/>
    <mergeCell ref="A137:B137"/>
    <mergeCell ref="A135:B135"/>
    <mergeCell ref="A136:B136"/>
    <mergeCell ref="A134:B134"/>
    <mergeCell ref="A143:B143"/>
    <mergeCell ref="A138:B138"/>
    <mergeCell ref="A139:B139"/>
    <mergeCell ref="A142:B142"/>
    <mergeCell ref="A140:B140"/>
    <mergeCell ref="A141:B141"/>
    <mergeCell ref="A153:B153"/>
    <mergeCell ref="A154:B154"/>
    <mergeCell ref="A151:B151"/>
    <mergeCell ref="A152:B152"/>
    <mergeCell ref="A150:B150"/>
    <mergeCell ref="A131:B131"/>
    <mergeCell ref="A130:B130"/>
    <mergeCell ref="A129:B129"/>
    <mergeCell ref="A128:B128"/>
    <mergeCell ref="A132:B132"/>
    <mergeCell ref="A149:B149"/>
    <mergeCell ref="A127:B127"/>
    <mergeCell ref="A111:B111"/>
    <mergeCell ref="A125:B125"/>
    <mergeCell ref="A126:B126"/>
    <mergeCell ref="A108:B108"/>
    <mergeCell ref="A110:B110"/>
    <mergeCell ref="A109:B109"/>
    <mergeCell ref="A112:B112"/>
    <mergeCell ref="A121:B121"/>
    <mergeCell ref="A123:B123"/>
    <mergeCell ref="A124:B124"/>
    <mergeCell ref="A122:B122"/>
    <mergeCell ref="A113:B113"/>
    <mergeCell ref="A94:B94"/>
    <mergeCell ref="A95:B95"/>
    <mergeCell ref="A47:B47"/>
    <mergeCell ref="A106:B106"/>
    <mergeCell ref="A107:B107"/>
    <mergeCell ref="A96:B96"/>
    <mergeCell ref="A103:B103"/>
    <mergeCell ref="A105:B105"/>
    <mergeCell ref="A101:B101"/>
    <mergeCell ref="A97:B97"/>
    <mergeCell ref="A102:B102"/>
    <mergeCell ref="A98:B98"/>
    <mergeCell ref="A104:B104"/>
    <mergeCell ref="A99:B99"/>
    <mergeCell ref="A100:B100"/>
    <mergeCell ref="A48:B48"/>
    <mergeCell ref="A53:B53"/>
    <mergeCell ref="A50:B50"/>
    <mergeCell ref="A52:B52"/>
    <mergeCell ref="A51:B51"/>
    <mergeCell ref="A49:B49"/>
    <mergeCell ref="A56:B56"/>
    <mergeCell ref="A55:B55"/>
    <mergeCell ref="A93:B93"/>
  </mergeCells>
  <phoneticPr fontId="5" type="noConversion"/>
  <pageMargins left="0.6692913385826772" right="0" top="0.6692913385826772" bottom="0.98425196850393704" header="0.51181102362204722" footer="0.51181102362204722"/>
  <pageSetup paperSize="9" scale="8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2020-2021-2022г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user</cp:lastModifiedBy>
  <cp:lastPrinted>2019-11-21T07:48:16Z</cp:lastPrinted>
  <dcterms:created xsi:type="dcterms:W3CDTF">2001-03-21T04:55:05Z</dcterms:created>
  <dcterms:modified xsi:type="dcterms:W3CDTF">2022-12-15T10:14:37Z</dcterms:modified>
</cp:coreProperties>
</file>