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9440" windowHeight="11130"/>
  </bookViews>
  <sheets>
    <sheet name="Приложение 9 таб.1" sheetId="2" r:id="rId1"/>
  </sheets>
  <definedNames>
    <definedName name="_xlnm.Print_Titles" localSheetId="0">'Приложение 9 таб.1'!$O:$Z,'Приложение 9 таб.1'!$8:$8</definedName>
  </definedNames>
  <calcPr calcId="124519"/>
</workbook>
</file>

<file path=xl/calcChain.xml><?xml version="1.0" encoding="utf-8"?>
<calcChain xmlns="http://schemas.openxmlformats.org/spreadsheetml/2006/main">
  <c r="W11" i="2"/>
  <c r="AE30"/>
  <c r="AD30"/>
  <c r="AC30"/>
  <c r="W30"/>
  <c r="AE29"/>
  <c r="AD29"/>
  <c r="AC29"/>
  <c r="W29"/>
  <c r="AE11"/>
  <c r="AC11"/>
  <c r="AE18"/>
  <c r="AD18"/>
  <c r="AD11" s="1"/>
  <c r="AD73" s="1"/>
  <c r="AC18"/>
  <c r="AE73"/>
  <c r="AC73"/>
  <c r="AE36"/>
  <c r="AD36"/>
  <c r="AD35" s="1"/>
  <c r="AC36"/>
  <c r="AE35"/>
  <c r="AC35"/>
  <c r="W35"/>
  <c r="W36"/>
  <c r="W73"/>
  <c r="AE71"/>
  <c r="AD71"/>
  <c r="AD70" s="1"/>
  <c r="AC71"/>
  <c r="AE70"/>
  <c r="AC70"/>
  <c r="W70"/>
  <c r="W71"/>
  <c r="AE68"/>
  <c r="AD68"/>
  <c r="AC68"/>
  <c r="AE66"/>
  <c r="AD66"/>
  <c r="AC66"/>
  <c r="AD65"/>
  <c r="W68"/>
  <c r="W66"/>
  <c r="W65" s="1"/>
  <c r="AE63"/>
  <c r="AE62" s="1"/>
  <c r="AD63"/>
  <c r="AD62" s="1"/>
  <c r="AC63"/>
  <c r="AC62" s="1"/>
  <c r="W63"/>
  <c r="W62" s="1"/>
  <c r="AE60"/>
  <c r="AD60"/>
  <c r="AC60"/>
  <c r="AE58"/>
  <c r="AE57" s="1"/>
  <c r="AD58"/>
  <c r="AC58"/>
  <c r="AC57" s="1"/>
  <c r="W60"/>
  <c r="W58"/>
  <c r="AE55"/>
  <c r="AE54" s="1"/>
  <c r="AD55"/>
  <c r="AD54" s="1"/>
  <c r="AC55"/>
  <c r="AC54"/>
  <c r="W55"/>
  <c r="W54" s="1"/>
  <c r="AE52"/>
  <c r="AD52"/>
  <c r="AC52"/>
  <c r="AE50"/>
  <c r="AD50"/>
  <c r="AC50"/>
  <c r="AE48"/>
  <c r="AE47" s="1"/>
  <c r="AD48"/>
  <c r="AC48"/>
  <c r="AC47" s="1"/>
  <c r="W52"/>
  <c r="W50"/>
  <c r="W48"/>
  <c r="AE45"/>
  <c r="AE44" s="1"/>
  <c r="AD45"/>
  <c r="AD44" s="1"/>
  <c r="AC45"/>
  <c r="AC44" s="1"/>
  <c r="W45"/>
  <c r="W44" s="1"/>
  <c r="W42"/>
  <c r="W41" s="1"/>
  <c r="AC42"/>
  <c r="AC41" s="1"/>
  <c r="AD42"/>
  <c r="AE42"/>
  <c r="AE41" s="1"/>
  <c r="AD41"/>
  <c r="AE39"/>
  <c r="AE38" s="1"/>
  <c r="AD39"/>
  <c r="AD38" s="1"/>
  <c r="AC39"/>
  <c r="AC38" s="1"/>
  <c r="W39"/>
  <c r="W38" s="1"/>
  <c r="AE33"/>
  <c r="AE32" s="1"/>
  <c r="AD33"/>
  <c r="AC33"/>
  <c r="AC32" s="1"/>
  <c r="AD32"/>
  <c r="W33"/>
  <c r="W32" s="1"/>
  <c r="AE27"/>
  <c r="AD27"/>
  <c r="AC27"/>
  <c r="W27"/>
  <c r="AE26"/>
  <c r="AD26"/>
  <c r="AC26"/>
  <c r="W26"/>
  <c r="AE24"/>
  <c r="AE23" s="1"/>
  <c r="AD24"/>
  <c r="AD23" s="1"/>
  <c r="AC24"/>
  <c r="AC23" s="1"/>
  <c r="W24"/>
  <c r="W23" s="1"/>
  <c r="AE21"/>
  <c r="AD21"/>
  <c r="AC21"/>
  <c r="W21"/>
  <c r="AE19"/>
  <c r="AD19"/>
  <c r="AC19"/>
  <c r="W19"/>
  <c r="W18" s="1"/>
  <c r="AE16"/>
  <c r="AD16"/>
  <c r="AC16"/>
  <c r="W16"/>
  <c r="AE15"/>
  <c r="AD15"/>
  <c r="AC15"/>
  <c r="W15"/>
  <c r="AE13"/>
  <c r="AE12" s="1"/>
  <c r="AD13"/>
  <c r="AD12" s="1"/>
  <c r="AC13"/>
  <c r="AC12" s="1"/>
  <c r="W13"/>
  <c r="W12" s="1"/>
  <c r="AC65" l="1"/>
  <c r="AE65"/>
  <c r="AD57"/>
  <c r="AD47"/>
  <c r="W47"/>
  <c r="W57"/>
</calcChain>
</file>

<file path=xl/sharedStrings.xml><?xml version="1.0" encoding="utf-8"?>
<sst xmlns="http://schemas.openxmlformats.org/spreadsheetml/2006/main" count="278" uniqueCount="90">
  <si>
    <t>Итого расходов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</si>
  <si>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</si>
  <si>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</si>
  <si>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</si>
  <si>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</si>
  <si>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98.0.00.00000</t>
  </si>
  <si>
    <t>Непрограммные направления местного бюджета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</si>
  <si>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</si>
  <si>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</si>
  <si>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</si>
  <si>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</si>
  <si>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</si>
  <si>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98.0.00.27370</t>
  </si>
  <si>
    <t>Мероприятия в сфере культуры, кинематографии, средств массовой информации</t>
  </si>
  <si>
    <t>9800027370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</si>
  <si>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</si>
  <si>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</si>
  <si>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</si>
  <si>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</si>
  <si>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</si>
  <si>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</si>
  <si>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</si>
  <si>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</si>
  <si>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</si>
  <si>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</si>
  <si>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</si>
  <si>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</si>
  <si>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</si>
  <si>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</si>
  <si>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</si>
  <si>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</si>
  <si>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</si>
  <si>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</si>
  <si>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</si>
  <si>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</si>
  <si>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</si>
  <si>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</si>
  <si>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</si>
  <si>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</si>
  <si>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9800022230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</si>
  <si>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</si>
  <si>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</si>
  <si>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</si>
  <si>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</si>
  <si>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</si>
  <si>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</si>
  <si>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</si>
  <si>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</si>
  <si>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</si>
  <si>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</si>
  <si>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</si>
  <si>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</si>
  <si>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</si>
  <si>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</si>
  <si>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</si>
  <si>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</si>
  <si>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</si>
  <si>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</si>
  <si>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</si>
  <si>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</si>
  <si>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</si>
  <si>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</si>
  <si>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</si>
  <si>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</si>
  <si>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</si>
  <si>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</si>
  <si>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</si>
  <si>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</si>
  <si>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</si>
  <si>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</t>
  </si>
  <si>
    <t>РЗ</t>
  </si>
  <si>
    <t>ПР</t>
  </si>
  <si>
    <t>01</t>
  </si>
  <si>
    <t>04</t>
  </si>
  <si>
    <t>02</t>
  </si>
  <si>
    <t>06</t>
  </si>
  <si>
    <t>13</t>
  </si>
  <si>
    <t>03</t>
  </si>
  <si>
    <t>09</t>
  </si>
  <si>
    <t>10</t>
  </si>
  <si>
    <t>05</t>
  </si>
  <si>
    <t>08</t>
  </si>
  <si>
    <t>99</t>
  </si>
  <si>
    <t>98.0.00.70190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</si>
  <si>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на 2020 год и плановый период 2021 и 2022 годов</t>
  </si>
  <si>
    <t xml:space="preserve">к решению __ сессии от __.12.2019г  Совета депутатов Светловского сельсовета Краснозерского района Новосибирской области "О бюджете Светловского сельсовета Краснозерского района Новосибирской области на 2020 год и плановый период 2021 и 2022 годов" </t>
  </si>
  <si>
    <t>Реализация государственных функций, связанных с общегосударственным управлением</t>
  </si>
  <si>
    <t>98.0.00.22330</t>
  </si>
  <si>
    <t xml:space="preserve"> 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</si>
  <si>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98.0.00.70370</t>
  </si>
</sst>
</file>

<file path=xl/styles.xml><?xml version="1.0" encoding="utf-8"?>
<styleSheet xmlns="http://schemas.openxmlformats.org/spreadsheetml/2006/main">
  <numFmts count="6">
    <numFmt numFmtId="164" formatCode="#,##0.0;[Red]\-#,##0.0;0.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5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5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center" vertical="center"/>
      <protection hidden="1"/>
    </xf>
    <xf numFmtId="167" fontId="3" fillId="0" borderId="3" xfId="1" applyNumberFormat="1" applyFont="1" applyFill="1" applyBorder="1" applyAlignment="1" applyProtection="1">
      <protection hidden="1"/>
    </xf>
    <xf numFmtId="167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7" fontId="2" fillId="0" borderId="12" xfId="1" applyNumberFormat="1" applyFont="1" applyFill="1" applyBorder="1" applyAlignment="1" applyProtection="1">
      <protection hidden="1"/>
    </xf>
    <xf numFmtId="169" fontId="2" fillId="0" borderId="8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7" fontId="2" fillId="0" borderId="5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7" fontId="2" fillId="0" borderId="7" xfId="1" applyNumberFormat="1" applyFont="1" applyFill="1" applyBorder="1" applyAlignment="1" applyProtection="1"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2" xfId="1" applyBorder="1"/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165" fontId="5" fillId="0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165" fontId="5" fillId="0" borderId="10" xfId="1" applyNumberFormat="1" applyFont="1" applyFill="1" applyBorder="1" applyAlignment="1" applyProtection="1">
      <alignment horizontal="center" vertical="center"/>
      <protection hidden="1"/>
    </xf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1" fillId="0" borderId="2" xfId="1" applyNumberFormat="1" applyBorder="1"/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Protection="1">
      <protection hidden="1"/>
    </xf>
    <xf numFmtId="49" fontId="7" fillId="0" borderId="2" xfId="1" applyNumberFormat="1" applyFont="1" applyBorder="1" applyProtection="1">
      <protection hidden="1"/>
    </xf>
    <xf numFmtId="0" fontId="7" fillId="0" borderId="0" xfId="1" applyFo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67" fontId="3" fillId="0" borderId="7" xfId="1" applyNumberFormat="1" applyFont="1" applyFill="1" applyBorder="1" applyAlignment="1" applyProtection="1">
      <alignment wrapText="1"/>
      <protection hidden="1"/>
    </xf>
    <xf numFmtId="167" fontId="3" fillId="0" borderId="12" xfId="1" applyNumberFormat="1" applyFont="1" applyFill="1" applyBorder="1" applyAlignment="1" applyProtection="1">
      <alignment wrapText="1"/>
      <protection hidden="1"/>
    </xf>
    <xf numFmtId="167" fontId="3" fillId="0" borderId="7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5" xfId="1" applyNumberFormat="1" applyFont="1" applyFill="1" applyBorder="1" applyAlignment="1" applyProtection="1">
      <alignment horizontal="right" vertical="center"/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4" fontId="7" fillId="0" borderId="2" xfId="1" applyNumberFormat="1" applyFont="1" applyBorder="1" applyAlignment="1" applyProtection="1">
      <alignment horizontal="right"/>
      <protection hidden="1"/>
    </xf>
    <xf numFmtId="164" fontId="7" fillId="0" borderId="2" xfId="1" applyNumberFormat="1" applyFont="1" applyBorder="1" applyProtection="1">
      <protection hidden="1"/>
    </xf>
    <xf numFmtId="164" fontId="1" fillId="0" borderId="2" xfId="1" applyNumberFormat="1" applyFont="1" applyFill="1" applyBorder="1" applyAlignment="1" applyProtection="1">
      <alignment horizontal="right"/>
      <protection hidden="1"/>
    </xf>
    <xf numFmtId="164" fontId="1" fillId="0" borderId="2" xfId="1" applyNumberFormat="1" applyBorder="1" applyProtection="1">
      <protection hidden="1"/>
    </xf>
    <xf numFmtId="164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Border="1" applyAlignment="1">
      <alignment horizontal="right"/>
    </xf>
    <xf numFmtId="164" fontId="1" fillId="0" borderId="2" xfId="1" applyNumberFormat="1" applyBorder="1"/>
    <xf numFmtId="164" fontId="8" fillId="0" borderId="2" xfId="1" applyNumberFormat="1" applyFont="1" applyBorder="1"/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12" xfId="1" applyNumberFormat="1" applyFont="1" applyFill="1" applyBorder="1" applyAlignment="1" applyProtection="1">
      <protection hidden="1"/>
    </xf>
    <xf numFmtId="167" fontId="3" fillId="0" borderId="12" xfId="1" applyNumberFormat="1" applyFont="1" applyFill="1" applyBorder="1" applyAlignment="1" applyProtection="1">
      <alignment wrapText="1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167" fontId="3" fillId="0" borderId="7" xfId="1" applyNumberFormat="1" applyFont="1" applyFill="1" applyBorder="1" applyAlignment="1" applyProtection="1">
      <alignment wrapText="1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8" fontId="2" fillId="0" borderId="7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49" fontId="3" fillId="0" borderId="12" xfId="1" applyNumberFormat="1" applyFont="1" applyFill="1" applyBorder="1" applyAlignment="1" applyProtection="1">
      <alignment horizontal="center" vertical="center"/>
      <protection hidden="1"/>
    </xf>
    <xf numFmtId="49" fontId="3" fillId="0" borderId="7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3"/>
  <sheetViews>
    <sheetView showGridLines="0" tabSelected="1" topLeftCell="A27" workbookViewId="0">
      <selection activeCell="O30" sqref="O30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50" customWidth="1"/>
    <col min="16" max="16" width="0" style="1" hidden="1" customWidth="1"/>
    <col min="17" max="17" width="13.85546875" style="1" customWidth="1"/>
    <col min="18" max="18" width="6" style="1" customWidth="1"/>
    <col min="19" max="20" width="0" style="1" hidden="1" customWidth="1"/>
    <col min="21" max="22" width="6" style="72" customWidth="1"/>
    <col min="23" max="23" width="11.5703125" style="1" customWidth="1"/>
    <col min="24" max="28" width="0" style="1" hidden="1" customWidth="1"/>
    <col min="29" max="29" width="11.5703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15" t="s">
        <v>62</v>
      </c>
      <c r="AD1" s="115"/>
      <c r="AE1" s="115"/>
      <c r="AF1" s="36"/>
    </row>
    <row r="2" spans="1:35" ht="139.5" customHeight="1">
      <c r="S2" s="36"/>
      <c r="T2" s="36"/>
      <c r="U2" s="36"/>
      <c r="V2" s="115" t="s">
        <v>85</v>
      </c>
      <c r="W2" s="115"/>
      <c r="X2" s="115"/>
      <c r="Y2" s="115"/>
      <c r="Z2" s="115"/>
      <c r="AA2" s="115"/>
      <c r="AB2" s="115"/>
      <c r="AC2" s="115"/>
      <c r="AD2" s="115"/>
      <c r="AE2" s="115"/>
      <c r="AF2" s="36"/>
      <c r="AG2" s="36"/>
      <c r="AH2" s="36"/>
      <c r="AI2" s="36"/>
    </row>
    <row r="4" spans="1:35" ht="58.5" customHeight="1">
      <c r="O4" s="113" t="s">
        <v>84</v>
      </c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</row>
    <row r="6" spans="1:35" ht="12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1"/>
      <c r="P6" s="4"/>
      <c r="Q6" s="4"/>
      <c r="R6" s="4"/>
      <c r="S6" s="4"/>
      <c r="T6" s="4"/>
      <c r="U6" s="73"/>
      <c r="V6" s="73"/>
      <c r="W6" s="4"/>
      <c r="X6" s="2"/>
      <c r="Y6" s="2"/>
      <c r="Z6" s="2"/>
      <c r="AA6" s="2"/>
      <c r="AB6" s="2"/>
      <c r="AC6" s="2"/>
      <c r="AD6" s="2"/>
    </row>
    <row r="7" spans="1:35" ht="12.7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1"/>
      <c r="P7" s="4"/>
      <c r="Q7" s="4"/>
      <c r="R7" s="4"/>
      <c r="S7" s="4"/>
      <c r="T7" s="4"/>
      <c r="U7" s="73"/>
      <c r="V7" s="73"/>
      <c r="X7" s="37"/>
      <c r="Y7" s="35"/>
      <c r="Z7" s="35"/>
      <c r="AA7" s="3"/>
      <c r="AB7" s="2"/>
      <c r="AC7" s="2"/>
      <c r="AD7" s="2"/>
      <c r="AE7" s="35" t="s">
        <v>61</v>
      </c>
    </row>
    <row r="8" spans="1:35" ht="18.75" customHeight="1" thickBot="1">
      <c r="A8" s="3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122" t="s">
        <v>60</v>
      </c>
      <c r="P8" s="33"/>
      <c r="Q8" s="122" t="s">
        <v>59</v>
      </c>
      <c r="R8" s="122" t="s">
        <v>58</v>
      </c>
      <c r="S8" s="33" t="s">
        <v>4</v>
      </c>
      <c r="T8" s="34" t="s">
        <v>57</v>
      </c>
      <c r="U8" s="116" t="s">
        <v>70</v>
      </c>
      <c r="V8" s="116" t="s">
        <v>71</v>
      </c>
      <c r="W8" s="119" t="s">
        <v>56</v>
      </c>
      <c r="X8" s="120"/>
      <c r="Y8" s="120"/>
      <c r="Z8" s="120"/>
      <c r="AA8" s="120"/>
      <c r="AB8" s="120"/>
      <c r="AC8" s="120"/>
      <c r="AD8" s="120"/>
      <c r="AE8" s="121"/>
    </row>
    <row r="9" spans="1:35" ht="409.6" hidden="1" customHeight="1">
      <c r="A9" s="3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123"/>
      <c r="P9" s="28"/>
      <c r="Q9" s="123"/>
      <c r="R9" s="123"/>
      <c r="S9" s="28"/>
      <c r="T9" s="29"/>
      <c r="U9" s="117"/>
      <c r="V9" s="117"/>
      <c r="W9" s="32"/>
      <c r="X9" s="32"/>
      <c r="Y9" s="32"/>
      <c r="Z9" s="32"/>
      <c r="AA9" s="32"/>
      <c r="AB9" s="32"/>
      <c r="AC9" s="38"/>
      <c r="AD9" s="39"/>
      <c r="AE9" s="40"/>
    </row>
    <row r="10" spans="1:35" ht="21.75" customHeight="1">
      <c r="A10" s="3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124"/>
      <c r="P10" s="41"/>
      <c r="Q10" s="124"/>
      <c r="R10" s="124"/>
      <c r="S10" s="30"/>
      <c r="T10" s="29"/>
      <c r="U10" s="118"/>
      <c r="V10" s="118"/>
      <c r="W10" s="42" t="s">
        <v>63</v>
      </c>
      <c r="X10" s="32"/>
      <c r="Y10" s="32"/>
      <c r="Z10" s="32"/>
      <c r="AA10" s="32"/>
      <c r="AB10" s="32"/>
      <c r="AC10" s="42" t="s">
        <v>64</v>
      </c>
      <c r="AD10" s="39"/>
      <c r="AE10" s="42" t="s">
        <v>65</v>
      </c>
    </row>
    <row r="11" spans="1:35" ht="31.5">
      <c r="A11" s="13"/>
      <c r="B11" s="20"/>
      <c r="C11" s="19"/>
      <c r="D11" s="18"/>
      <c r="E11" s="126" t="s">
        <v>23</v>
      </c>
      <c r="F11" s="126"/>
      <c r="G11" s="127"/>
      <c r="H11" s="127"/>
      <c r="I11" s="127"/>
      <c r="J11" s="127"/>
      <c r="K11" s="127"/>
      <c r="L11" s="127"/>
      <c r="M11" s="12">
        <v>102</v>
      </c>
      <c r="N11" s="11"/>
      <c r="O11" s="56" t="s">
        <v>6</v>
      </c>
      <c r="P11" s="43">
        <v>102</v>
      </c>
      <c r="Q11" s="44" t="s">
        <v>5</v>
      </c>
      <c r="R11" s="45" t="s">
        <v>4</v>
      </c>
      <c r="S11" s="46" t="s">
        <v>1</v>
      </c>
      <c r="T11" s="47"/>
      <c r="U11" s="71"/>
      <c r="V11" s="71"/>
      <c r="W11" s="48">
        <f>W12+W15+W18+W23+W26+W32+W38+W41+W44+W47+W54+W57+W65+W35+W62+W29</f>
        <v>6191.9600000000009</v>
      </c>
      <c r="X11" s="106"/>
      <c r="Y11" s="106"/>
      <c r="Z11" s="106"/>
      <c r="AA11" s="49"/>
      <c r="AB11" s="49"/>
      <c r="AC11" s="48">
        <f>AC12+AC15+AC18+AC23+AC26+AC32+AC38+AC41+AC44+AC47+AC54+AC57+AC65+AC35+AC62+AC70</f>
        <v>3476.63</v>
      </c>
      <c r="AD11" s="48">
        <f t="shared" ref="AD11" si="0">AD12+AD15+AD18+AD23+AD26+AD32+AD38+AD41+AD44+AD47+AD54+AD57+AD65+AD35+AD62</f>
        <v>6654.380000000001</v>
      </c>
      <c r="AE11" s="48">
        <f>AE12+AE15+AE18+AE23+AE26+AE32+AE38+AE41+AE44+AE47+AE54+AE57+AE65+AE35+AE62+AE70</f>
        <v>3250.7799999999997</v>
      </c>
    </row>
    <row r="12" spans="1:35" ht="15.75">
      <c r="A12" s="13"/>
      <c r="B12" s="17"/>
      <c r="C12" s="16"/>
      <c r="D12" s="16"/>
      <c r="E12" s="15"/>
      <c r="F12" s="15"/>
      <c r="G12" s="15"/>
      <c r="H12" s="14"/>
      <c r="I12" s="107" t="s">
        <v>55</v>
      </c>
      <c r="J12" s="107"/>
      <c r="K12" s="107"/>
      <c r="L12" s="107"/>
      <c r="M12" s="12">
        <v>102</v>
      </c>
      <c r="N12" s="11"/>
      <c r="O12" s="52" t="s">
        <v>54</v>
      </c>
      <c r="P12" s="43">
        <v>102</v>
      </c>
      <c r="Q12" s="44" t="s">
        <v>53</v>
      </c>
      <c r="R12" s="45" t="s">
        <v>4</v>
      </c>
      <c r="S12" s="46" t="s">
        <v>1</v>
      </c>
      <c r="T12" s="47"/>
      <c r="U12" s="71"/>
      <c r="V12" s="71"/>
      <c r="W12" s="48">
        <f>W13</f>
        <v>718.29</v>
      </c>
      <c r="X12" s="106"/>
      <c r="Y12" s="106"/>
      <c r="Z12" s="106"/>
      <c r="AA12" s="49"/>
      <c r="AB12" s="49"/>
      <c r="AC12" s="48">
        <f t="shared" ref="AC12:AE13" si="1">AC13</f>
        <v>718.29</v>
      </c>
      <c r="AD12" s="48">
        <f t="shared" si="1"/>
        <v>718.29</v>
      </c>
      <c r="AE12" s="48">
        <f t="shared" si="1"/>
        <v>718.29</v>
      </c>
    </row>
    <row r="13" spans="1:35" ht="94.5">
      <c r="A13" s="13"/>
      <c r="B13" s="108">
        <v>100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2">
        <v>102</v>
      </c>
      <c r="N13" s="11"/>
      <c r="O13" s="53" t="s">
        <v>18</v>
      </c>
      <c r="P13" s="10">
        <v>102</v>
      </c>
      <c r="Q13" s="9" t="s">
        <v>53</v>
      </c>
      <c r="R13" s="8">
        <v>100</v>
      </c>
      <c r="S13" s="7" t="s">
        <v>1</v>
      </c>
      <c r="T13" s="6"/>
      <c r="U13" s="71"/>
      <c r="V13" s="74"/>
      <c r="W13" s="49">
        <f>W14</f>
        <v>718.29</v>
      </c>
      <c r="X13" s="109"/>
      <c r="Y13" s="109"/>
      <c r="Z13" s="109"/>
      <c r="AA13" s="49"/>
      <c r="AB13" s="49"/>
      <c r="AC13" s="49">
        <f t="shared" si="1"/>
        <v>718.29</v>
      </c>
      <c r="AD13" s="49">
        <f t="shared" si="1"/>
        <v>718.29</v>
      </c>
      <c r="AE13" s="49">
        <f t="shared" si="1"/>
        <v>718.29</v>
      </c>
    </row>
    <row r="14" spans="1:35" ht="31.5">
      <c r="A14" s="13"/>
      <c r="B14" s="111">
        <v>120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2">
        <v>102</v>
      </c>
      <c r="N14" s="11"/>
      <c r="O14" s="54" t="s">
        <v>36</v>
      </c>
      <c r="P14" s="10">
        <v>102</v>
      </c>
      <c r="Q14" s="22" t="s">
        <v>53</v>
      </c>
      <c r="R14" s="21">
        <v>120</v>
      </c>
      <c r="S14" s="7" t="s">
        <v>1</v>
      </c>
      <c r="T14" s="6"/>
      <c r="U14" s="71" t="s">
        <v>72</v>
      </c>
      <c r="V14" s="74" t="s">
        <v>74</v>
      </c>
      <c r="W14" s="49">
        <v>718.29</v>
      </c>
      <c r="X14" s="109"/>
      <c r="Y14" s="109"/>
      <c r="Z14" s="109"/>
      <c r="AA14" s="49"/>
      <c r="AB14" s="49"/>
      <c r="AC14" s="49">
        <v>718.29</v>
      </c>
      <c r="AD14" s="49">
        <v>718.29</v>
      </c>
      <c r="AE14" s="49">
        <v>718.29</v>
      </c>
    </row>
    <row r="15" spans="1:35" ht="31.5">
      <c r="A15" s="13"/>
      <c r="B15" s="17"/>
      <c r="C15" s="16"/>
      <c r="D15" s="16"/>
      <c r="E15" s="15"/>
      <c r="F15" s="15"/>
      <c r="G15" s="15"/>
      <c r="H15" s="14"/>
      <c r="I15" s="107" t="s">
        <v>50</v>
      </c>
      <c r="J15" s="107"/>
      <c r="K15" s="107"/>
      <c r="L15" s="107"/>
      <c r="M15" s="12">
        <v>104</v>
      </c>
      <c r="N15" s="11"/>
      <c r="O15" s="52" t="s">
        <v>49</v>
      </c>
      <c r="P15" s="43">
        <v>104</v>
      </c>
      <c r="Q15" s="44" t="s">
        <v>48</v>
      </c>
      <c r="R15" s="45" t="s">
        <v>4</v>
      </c>
      <c r="S15" s="46" t="s">
        <v>1</v>
      </c>
      <c r="T15" s="47"/>
      <c r="U15" s="71"/>
      <c r="V15" s="71"/>
      <c r="W15" s="48">
        <f>W16</f>
        <v>1105.81</v>
      </c>
      <c r="X15" s="106"/>
      <c r="Y15" s="106"/>
      <c r="Z15" s="106"/>
      <c r="AA15" s="49"/>
      <c r="AB15" s="49"/>
      <c r="AC15" s="48">
        <f t="shared" ref="AC15:AC16" si="2">AC16</f>
        <v>1105.81</v>
      </c>
      <c r="AD15" s="48">
        <f t="shared" ref="AD15:AD16" si="3">AD16</f>
        <v>718.29</v>
      </c>
      <c r="AE15" s="48">
        <f t="shared" ref="AE15:AE16" si="4">AE16</f>
        <v>1105.81</v>
      </c>
    </row>
    <row r="16" spans="1:35" ht="94.5">
      <c r="A16" s="13"/>
      <c r="B16" s="108">
        <v>100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2">
        <v>104</v>
      </c>
      <c r="N16" s="11"/>
      <c r="O16" s="53" t="s">
        <v>18</v>
      </c>
      <c r="P16" s="10">
        <v>104</v>
      </c>
      <c r="Q16" s="9" t="s">
        <v>48</v>
      </c>
      <c r="R16" s="8">
        <v>100</v>
      </c>
      <c r="S16" s="7" t="s">
        <v>1</v>
      </c>
      <c r="T16" s="6"/>
      <c r="U16" s="70"/>
      <c r="V16" s="70"/>
      <c r="W16" s="49">
        <f>W17</f>
        <v>1105.81</v>
      </c>
      <c r="X16" s="109"/>
      <c r="Y16" s="109"/>
      <c r="Z16" s="109"/>
      <c r="AA16" s="49"/>
      <c r="AB16" s="49"/>
      <c r="AC16" s="49">
        <f t="shared" si="2"/>
        <v>1105.81</v>
      </c>
      <c r="AD16" s="49">
        <f t="shared" si="3"/>
        <v>718.29</v>
      </c>
      <c r="AE16" s="49">
        <f t="shared" si="4"/>
        <v>1105.81</v>
      </c>
    </row>
    <row r="17" spans="1:31" ht="31.5">
      <c r="A17" s="13"/>
      <c r="B17" s="111">
        <v>120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2">
        <v>104</v>
      </c>
      <c r="N17" s="11"/>
      <c r="O17" s="54" t="s">
        <v>36</v>
      </c>
      <c r="P17" s="10">
        <v>104</v>
      </c>
      <c r="Q17" s="22" t="s">
        <v>48</v>
      </c>
      <c r="R17" s="21">
        <v>120</v>
      </c>
      <c r="S17" s="7" t="s">
        <v>1</v>
      </c>
      <c r="T17" s="6"/>
      <c r="U17" s="71" t="s">
        <v>72</v>
      </c>
      <c r="V17" s="71" t="s">
        <v>73</v>
      </c>
      <c r="W17" s="49">
        <v>1105.81</v>
      </c>
      <c r="X17" s="109"/>
      <c r="Y17" s="109"/>
      <c r="Z17" s="109"/>
      <c r="AA17" s="49"/>
      <c r="AB17" s="49"/>
      <c r="AC17" s="49">
        <v>1105.81</v>
      </c>
      <c r="AD17" s="49">
        <v>718.29</v>
      </c>
      <c r="AE17" s="49">
        <v>1105.81</v>
      </c>
    </row>
    <row r="18" spans="1:31" ht="31.5">
      <c r="A18" s="13"/>
      <c r="B18" s="25"/>
      <c r="C18" s="24"/>
      <c r="D18" s="24"/>
      <c r="E18" s="15"/>
      <c r="F18" s="15"/>
      <c r="G18" s="15"/>
      <c r="H18" s="14"/>
      <c r="I18" s="112" t="s">
        <v>47</v>
      </c>
      <c r="J18" s="112"/>
      <c r="K18" s="112"/>
      <c r="L18" s="112"/>
      <c r="M18" s="12">
        <v>104</v>
      </c>
      <c r="N18" s="11"/>
      <c r="O18" s="67" t="s">
        <v>46</v>
      </c>
      <c r="P18" s="68">
        <v>104</v>
      </c>
      <c r="Q18" s="66" t="s">
        <v>45</v>
      </c>
      <c r="R18" s="69" t="s">
        <v>4</v>
      </c>
      <c r="S18" s="46" t="s">
        <v>1</v>
      </c>
      <c r="T18" s="47"/>
      <c r="U18" s="71"/>
      <c r="V18" s="71"/>
      <c r="W18" s="48">
        <f>W19+W21</f>
        <v>396.3</v>
      </c>
      <c r="X18" s="106"/>
      <c r="Y18" s="106"/>
      <c r="Z18" s="106"/>
      <c r="AA18" s="49"/>
      <c r="AB18" s="49"/>
      <c r="AC18" s="48">
        <f t="shared" ref="AC18:AE18" si="5">AC19+AC21</f>
        <v>150</v>
      </c>
      <c r="AD18" s="48">
        <f t="shared" si="5"/>
        <v>1436.58</v>
      </c>
      <c r="AE18" s="48">
        <f t="shared" si="5"/>
        <v>150</v>
      </c>
    </row>
    <row r="19" spans="1:31" ht="31.5">
      <c r="A19" s="13"/>
      <c r="B19" s="108">
        <v>200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2">
        <v>104</v>
      </c>
      <c r="N19" s="11"/>
      <c r="O19" s="52" t="s">
        <v>66</v>
      </c>
      <c r="P19" s="10">
        <v>104</v>
      </c>
      <c r="Q19" s="9" t="s">
        <v>45</v>
      </c>
      <c r="R19" s="8">
        <v>200</v>
      </c>
      <c r="S19" s="7" t="s">
        <v>1</v>
      </c>
      <c r="T19" s="6"/>
      <c r="U19" s="70"/>
      <c r="V19" s="70"/>
      <c r="W19" s="49">
        <f>W20</f>
        <v>365.8</v>
      </c>
      <c r="X19" s="109"/>
      <c r="Y19" s="109"/>
      <c r="Z19" s="109"/>
      <c r="AA19" s="49"/>
      <c r="AB19" s="49"/>
      <c r="AC19" s="49">
        <f t="shared" ref="AC19" si="6">AC20</f>
        <v>140</v>
      </c>
      <c r="AD19" s="49">
        <f t="shared" ref="AD19" si="7">AD20</f>
        <v>718.29</v>
      </c>
      <c r="AE19" s="49">
        <f t="shared" ref="AE19" si="8">AE20</f>
        <v>140</v>
      </c>
    </row>
    <row r="20" spans="1:31" ht="47.25">
      <c r="A20" s="13"/>
      <c r="B20" s="111">
        <v>240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2">
        <v>104</v>
      </c>
      <c r="N20" s="11"/>
      <c r="O20" s="54" t="s">
        <v>3</v>
      </c>
      <c r="P20" s="10">
        <v>104</v>
      </c>
      <c r="Q20" s="22" t="s">
        <v>45</v>
      </c>
      <c r="R20" s="21">
        <v>240</v>
      </c>
      <c r="S20" s="7" t="s">
        <v>1</v>
      </c>
      <c r="T20" s="6"/>
      <c r="U20" s="71" t="s">
        <v>72</v>
      </c>
      <c r="V20" s="71" t="s">
        <v>73</v>
      </c>
      <c r="W20" s="49">
        <v>365.8</v>
      </c>
      <c r="X20" s="109"/>
      <c r="Y20" s="109"/>
      <c r="Z20" s="109"/>
      <c r="AA20" s="49"/>
      <c r="AB20" s="49"/>
      <c r="AC20" s="49">
        <v>140</v>
      </c>
      <c r="AD20" s="49">
        <v>718.29</v>
      </c>
      <c r="AE20" s="49">
        <v>140</v>
      </c>
    </row>
    <row r="21" spans="1:31" ht="15.75">
      <c r="A21" s="13"/>
      <c r="B21" s="110">
        <v>800</v>
      </c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2">
        <v>104</v>
      </c>
      <c r="N21" s="11"/>
      <c r="O21" s="55" t="s">
        <v>16</v>
      </c>
      <c r="P21" s="10">
        <v>104</v>
      </c>
      <c r="Q21" s="27" t="s">
        <v>45</v>
      </c>
      <c r="R21" s="26">
        <v>800</v>
      </c>
      <c r="S21" s="7" t="s">
        <v>1</v>
      </c>
      <c r="T21" s="6"/>
      <c r="U21" s="78"/>
      <c r="V21" s="78"/>
      <c r="W21" s="49">
        <f>W22</f>
        <v>30.5</v>
      </c>
      <c r="X21" s="109"/>
      <c r="Y21" s="109"/>
      <c r="Z21" s="109"/>
      <c r="AA21" s="49"/>
      <c r="AB21" s="49"/>
      <c r="AC21" s="49">
        <f t="shared" ref="AC21" si="9">AC22</f>
        <v>10</v>
      </c>
      <c r="AD21" s="49">
        <f t="shared" ref="AD21" si="10">AD22</f>
        <v>718.29</v>
      </c>
      <c r="AE21" s="49">
        <f t="shared" ref="AE21" si="11">AE22</f>
        <v>10</v>
      </c>
    </row>
    <row r="22" spans="1:31" ht="15.75">
      <c r="A22" s="13"/>
      <c r="B22" s="111">
        <v>850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2">
        <v>104</v>
      </c>
      <c r="N22" s="11"/>
      <c r="O22" s="54" t="s">
        <v>15</v>
      </c>
      <c r="P22" s="10">
        <v>104</v>
      </c>
      <c r="Q22" s="22" t="s">
        <v>45</v>
      </c>
      <c r="R22" s="21">
        <v>850</v>
      </c>
      <c r="S22" s="7" t="s">
        <v>1</v>
      </c>
      <c r="T22" s="6"/>
      <c r="U22" s="75" t="s">
        <v>72</v>
      </c>
      <c r="V22" s="75" t="s">
        <v>73</v>
      </c>
      <c r="W22" s="49">
        <v>30.5</v>
      </c>
      <c r="X22" s="109"/>
      <c r="Y22" s="109"/>
      <c r="Z22" s="109"/>
      <c r="AA22" s="49"/>
      <c r="AB22" s="49"/>
      <c r="AC22" s="49">
        <v>10</v>
      </c>
      <c r="AD22" s="49">
        <v>718.29</v>
      </c>
      <c r="AE22" s="49">
        <v>10</v>
      </c>
    </row>
    <row r="23" spans="1:31" ht="31.5">
      <c r="A23" s="13"/>
      <c r="B23" s="17"/>
      <c r="C23" s="16"/>
      <c r="D23" s="16"/>
      <c r="E23" s="15"/>
      <c r="F23" s="15"/>
      <c r="G23" s="15"/>
      <c r="H23" s="14"/>
      <c r="I23" s="107" t="s">
        <v>44</v>
      </c>
      <c r="J23" s="107"/>
      <c r="K23" s="107"/>
      <c r="L23" s="107"/>
      <c r="M23" s="12">
        <v>106</v>
      </c>
      <c r="N23" s="11"/>
      <c r="O23" s="52" t="s">
        <v>43</v>
      </c>
      <c r="P23" s="43">
        <v>106</v>
      </c>
      <c r="Q23" s="44" t="s">
        <v>40</v>
      </c>
      <c r="R23" s="45" t="s">
        <v>4</v>
      </c>
      <c r="S23" s="46" t="s">
        <v>1</v>
      </c>
      <c r="T23" s="47"/>
      <c r="U23" s="71"/>
      <c r="V23" s="71"/>
      <c r="W23" s="48">
        <f>W24</f>
        <v>7.56</v>
      </c>
      <c r="X23" s="106"/>
      <c r="Y23" s="106"/>
      <c r="Z23" s="106"/>
      <c r="AA23" s="49"/>
      <c r="AB23" s="49"/>
      <c r="AC23" s="48">
        <f t="shared" ref="AC23:AE24" si="12">AC24</f>
        <v>7.56</v>
      </c>
      <c r="AD23" s="48">
        <f t="shared" si="12"/>
        <v>7.56</v>
      </c>
      <c r="AE23" s="48">
        <f t="shared" si="12"/>
        <v>7.56</v>
      </c>
    </row>
    <row r="24" spans="1:31" ht="15.75">
      <c r="A24" s="13"/>
      <c r="B24" s="108">
        <v>500</v>
      </c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2">
        <v>106</v>
      </c>
      <c r="N24" s="11"/>
      <c r="O24" s="53" t="s">
        <v>42</v>
      </c>
      <c r="P24" s="10">
        <v>106</v>
      </c>
      <c r="Q24" s="9" t="s">
        <v>40</v>
      </c>
      <c r="R24" s="8">
        <v>500</v>
      </c>
      <c r="S24" s="7" t="s">
        <v>1</v>
      </c>
      <c r="T24" s="6"/>
      <c r="U24" s="70"/>
      <c r="V24" s="70"/>
      <c r="W24" s="49">
        <f>W25</f>
        <v>7.56</v>
      </c>
      <c r="X24" s="109"/>
      <c r="Y24" s="109"/>
      <c r="Z24" s="109"/>
      <c r="AA24" s="49"/>
      <c r="AB24" s="49"/>
      <c r="AC24" s="49">
        <f t="shared" si="12"/>
        <v>7.56</v>
      </c>
      <c r="AD24" s="49">
        <f t="shared" si="12"/>
        <v>7.56</v>
      </c>
      <c r="AE24" s="49">
        <f t="shared" si="12"/>
        <v>7.56</v>
      </c>
    </row>
    <row r="25" spans="1:31" ht="15.75">
      <c r="A25" s="13"/>
      <c r="B25" s="111">
        <v>540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2">
        <v>106</v>
      </c>
      <c r="N25" s="11"/>
      <c r="O25" s="54" t="s">
        <v>41</v>
      </c>
      <c r="P25" s="10">
        <v>106</v>
      </c>
      <c r="Q25" s="22" t="s">
        <v>40</v>
      </c>
      <c r="R25" s="21">
        <v>540</v>
      </c>
      <c r="S25" s="7" t="s">
        <v>1</v>
      </c>
      <c r="T25" s="6"/>
      <c r="U25" s="71" t="s">
        <v>72</v>
      </c>
      <c r="V25" s="71" t="s">
        <v>75</v>
      </c>
      <c r="W25" s="49">
        <v>7.56</v>
      </c>
      <c r="X25" s="109"/>
      <c r="Y25" s="109"/>
      <c r="Z25" s="109"/>
      <c r="AA25" s="49"/>
      <c r="AB25" s="49"/>
      <c r="AC25" s="49">
        <v>7.56</v>
      </c>
      <c r="AD25" s="49">
        <v>7.56</v>
      </c>
      <c r="AE25" s="49">
        <v>7.56</v>
      </c>
    </row>
    <row r="26" spans="1:31" ht="47.25">
      <c r="A26" s="13"/>
      <c r="B26" s="25"/>
      <c r="C26" s="24"/>
      <c r="D26" s="24"/>
      <c r="E26" s="15"/>
      <c r="F26" s="15"/>
      <c r="G26" s="15"/>
      <c r="H26" s="14"/>
      <c r="I26" s="112" t="s">
        <v>39</v>
      </c>
      <c r="J26" s="112"/>
      <c r="K26" s="112"/>
      <c r="L26" s="112"/>
      <c r="M26" s="12">
        <v>113</v>
      </c>
      <c r="N26" s="11"/>
      <c r="O26" s="56" t="s">
        <v>86</v>
      </c>
      <c r="P26" s="43">
        <v>113</v>
      </c>
      <c r="Q26" s="85" t="s">
        <v>87</v>
      </c>
      <c r="R26" s="58" t="s">
        <v>4</v>
      </c>
      <c r="S26" s="46" t="s">
        <v>1</v>
      </c>
      <c r="T26" s="47"/>
      <c r="U26" s="71"/>
      <c r="V26" s="71"/>
      <c r="W26" s="48">
        <f>W27</f>
        <v>137.9</v>
      </c>
      <c r="X26" s="106"/>
      <c r="Y26" s="106"/>
      <c r="Z26" s="106"/>
      <c r="AA26" s="49"/>
      <c r="AB26" s="49"/>
      <c r="AC26" s="48">
        <f t="shared" ref="AC26:AC30" si="13">AC27</f>
        <v>50</v>
      </c>
      <c r="AD26" s="48">
        <f t="shared" ref="AD26:AD30" si="14">AD27</f>
        <v>7.56</v>
      </c>
      <c r="AE26" s="48">
        <f t="shared" ref="AE26:AE30" si="15">AE27</f>
        <v>50</v>
      </c>
    </row>
    <row r="27" spans="1:31" ht="31.5">
      <c r="A27" s="13"/>
      <c r="B27" s="108">
        <v>200</v>
      </c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2">
        <v>113</v>
      </c>
      <c r="N27" s="11"/>
      <c r="O27" s="52" t="s">
        <v>66</v>
      </c>
      <c r="P27" s="10">
        <v>113</v>
      </c>
      <c r="Q27" s="85" t="s">
        <v>87</v>
      </c>
      <c r="R27" s="8">
        <v>200</v>
      </c>
      <c r="S27" s="7" t="s">
        <v>1</v>
      </c>
      <c r="T27" s="6"/>
      <c r="U27" s="70"/>
      <c r="V27" s="70"/>
      <c r="W27" s="49">
        <f>W28</f>
        <v>137.9</v>
      </c>
      <c r="X27" s="109"/>
      <c r="Y27" s="109"/>
      <c r="Z27" s="109"/>
      <c r="AA27" s="49"/>
      <c r="AB27" s="49"/>
      <c r="AC27" s="49">
        <f t="shared" si="13"/>
        <v>50</v>
      </c>
      <c r="AD27" s="49">
        <f t="shared" si="14"/>
        <v>7.56</v>
      </c>
      <c r="AE27" s="49">
        <f t="shared" si="15"/>
        <v>50</v>
      </c>
    </row>
    <row r="28" spans="1:31" ht="47.25">
      <c r="A28" s="13"/>
      <c r="B28" s="111">
        <v>240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2">
        <v>113</v>
      </c>
      <c r="N28" s="11"/>
      <c r="O28" s="54" t="s">
        <v>3</v>
      </c>
      <c r="P28" s="10">
        <v>113</v>
      </c>
      <c r="Q28" s="85" t="s">
        <v>87</v>
      </c>
      <c r="R28" s="21">
        <v>240</v>
      </c>
      <c r="S28" s="7" t="s">
        <v>1</v>
      </c>
      <c r="T28" s="6"/>
      <c r="U28" s="71" t="s">
        <v>72</v>
      </c>
      <c r="V28" s="71" t="s">
        <v>76</v>
      </c>
      <c r="W28" s="49">
        <v>137.9</v>
      </c>
      <c r="X28" s="109"/>
      <c r="Y28" s="109"/>
      <c r="Z28" s="109"/>
      <c r="AA28" s="49"/>
      <c r="AB28" s="49"/>
      <c r="AC28" s="49">
        <v>50</v>
      </c>
      <c r="AD28" s="49">
        <v>7.56</v>
      </c>
      <c r="AE28" s="49">
        <v>50</v>
      </c>
    </row>
    <row r="29" spans="1:31" ht="119.25" customHeight="1">
      <c r="A29" s="13"/>
      <c r="B29" s="87"/>
      <c r="C29" s="87"/>
      <c r="D29" s="87"/>
      <c r="E29" s="88"/>
      <c r="F29" s="88"/>
      <c r="G29" s="88"/>
      <c r="H29" s="90"/>
      <c r="I29" s="87"/>
      <c r="J29" s="87"/>
      <c r="K29" s="87"/>
      <c r="L29" s="87"/>
      <c r="M29" s="12"/>
      <c r="N29" s="11"/>
      <c r="O29" s="67" t="s">
        <v>88</v>
      </c>
      <c r="P29" s="10"/>
      <c r="Q29" s="89" t="s">
        <v>89</v>
      </c>
      <c r="R29" s="58" t="s">
        <v>4</v>
      </c>
      <c r="S29" s="46" t="s">
        <v>1</v>
      </c>
      <c r="T29" s="47"/>
      <c r="U29" s="71"/>
      <c r="V29" s="71"/>
      <c r="W29" s="48">
        <f>W30</f>
        <v>60</v>
      </c>
      <c r="X29" s="106"/>
      <c r="Y29" s="106"/>
      <c r="Z29" s="106"/>
      <c r="AA29" s="95"/>
      <c r="AB29" s="95"/>
      <c r="AC29" s="48">
        <f t="shared" si="13"/>
        <v>0</v>
      </c>
      <c r="AD29" s="48">
        <f t="shared" si="14"/>
        <v>7.56</v>
      </c>
      <c r="AE29" s="48">
        <f t="shared" si="15"/>
        <v>0</v>
      </c>
    </row>
    <row r="30" spans="1:31" ht="45" customHeight="1">
      <c r="A30" s="13"/>
      <c r="B30" s="87"/>
      <c r="C30" s="87"/>
      <c r="D30" s="87"/>
      <c r="E30" s="88"/>
      <c r="F30" s="88"/>
      <c r="G30" s="88"/>
      <c r="H30" s="90"/>
      <c r="I30" s="87"/>
      <c r="J30" s="87"/>
      <c r="K30" s="87"/>
      <c r="L30" s="87"/>
      <c r="M30" s="12"/>
      <c r="N30" s="11"/>
      <c r="O30" s="54" t="s">
        <v>66</v>
      </c>
      <c r="P30" s="10"/>
      <c r="Q30" s="89" t="s">
        <v>89</v>
      </c>
      <c r="R30" s="8">
        <v>200</v>
      </c>
      <c r="S30" s="7" t="s">
        <v>1</v>
      </c>
      <c r="T30" s="6"/>
      <c r="U30" s="70"/>
      <c r="V30" s="70"/>
      <c r="W30" s="95">
        <f>W31</f>
        <v>60</v>
      </c>
      <c r="X30" s="109"/>
      <c r="Y30" s="109"/>
      <c r="Z30" s="109"/>
      <c r="AA30" s="95"/>
      <c r="AB30" s="95"/>
      <c r="AC30" s="95">
        <f t="shared" si="13"/>
        <v>0</v>
      </c>
      <c r="AD30" s="95">
        <f t="shared" si="14"/>
        <v>7.56</v>
      </c>
      <c r="AE30" s="95">
        <f t="shared" si="15"/>
        <v>0</v>
      </c>
    </row>
    <row r="31" spans="1:31" ht="50.25" customHeight="1">
      <c r="A31" s="13"/>
      <c r="B31" s="87"/>
      <c r="C31" s="87"/>
      <c r="D31" s="87"/>
      <c r="E31" s="88"/>
      <c r="F31" s="88"/>
      <c r="G31" s="88"/>
      <c r="H31" s="90"/>
      <c r="I31" s="87"/>
      <c r="J31" s="87"/>
      <c r="K31" s="87"/>
      <c r="L31" s="87"/>
      <c r="M31" s="12"/>
      <c r="N31" s="11"/>
      <c r="O31" s="67" t="s">
        <v>3</v>
      </c>
      <c r="P31" s="10"/>
      <c r="Q31" s="89" t="s">
        <v>89</v>
      </c>
      <c r="R31" s="21">
        <v>240</v>
      </c>
      <c r="S31" s="7" t="s">
        <v>1</v>
      </c>
      <c r="T31" s="6"/>
      <c r="U31" s="71" t="s">
        <v>72</v>
      </c>
      <c r="V31" s="71" t="s">
        <v>76</v>
      </c>
      <c r="W31" s="95">
        <v>60</v>
      </c>
      <c r="X31" s="109"/>
      <c r="Y31" s="109"/>
      <c r="Z31" s="109"/>
      <c r="AA31" s="95"/>
      <c r="AB31" s="95"/>
      <c r="AC31" s="95">
        <v>0</v>
      </c>
      <c r="AD31" s="95">
        <v>7.56</v>
      </c>
      <c r="AE31" s="95">
        <v>0</v>
      </c>
    </row>
    <row r="32" spans="1:31" ht="63">
      <c r="A32" s="13"/>
      <c r="B32" s="17"/>
      <c r="C32" s="16"/>
      <c r="D32" s="16"/>
      <c r="E32" s="15"/>
      <c r="F32" s="15"/>
      <c r="G32" s="15"/>
      <c r="H32" s="14"/>
      <c r="I32" s="107" t="s">
        <v>34</v>
      </c>
      <c r="J32" s="107"/>
      <c r="K32" s="107"/>
      <c r="L32" s="107"/>
      <c r="M32" s="12">
        <v>310</v>
      </c>
      <c r="N32" s="11"/>
      <c r="O32" s="67" t="s">
        <v>33</v>
      </c>
      <c r="P32" s="68">
        <v>310</v>
      </c>
      <c r="Q32" s="66" t="s">
        <v>32</v>
      </c>
      <c r="R32" s="69" t="s">
        <v>4</v>
      </c>
      <c r="S32" s="66" t="s">
        <v>1</v>
      </c>
      <c r="T32" s="69"/>
      <c r="U32" s="75"/>
      <c r="V32" s="75"/>
      <c r="W32" s="48">
        <f>W33</f>
        <v>1.98</v>
      </c>
      <c r="X32" s="106"/>
      <c r="Y32" s="106"/>
      <c r="Z32" s="106"/>
      <c r="AA32" s="49"/>
      <c r="AB32" s="49"/>
      <c r="AC32" s="48">
        <f t="shared" ref="AC32:AE33" si="16">AC33</f>
        <v>1.98</v>
      </c>
      <c r="AD32" s="48">
        <f t="shared" si="16"/>
        <v>1.98</v>
      </c>
      <c r="AE32" s="48">
        <f t="shared" si="16"/>
        <v>1.98</v>
      </c>
    </row>
    <row r="33" spans="1:31" ht="31.5">
      <c r="A33" s="13"/>
      <c r="B33" s="108">
        <v>200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2">
        <v>310</v>
      </c>
      <c r="N33" s="11"/>
      <c r="O33" s="67" t="s">
        <v>66</v>
      </c>
      <c r="P33" s="81">
        <v>310</v>
      </c>
      <c r="Q33" s="33" t="s">
        <v>32</v>
      </c>
      <c r="R33" s="21">
        <v>200</v>
      </c>
      <c r="S33" s="33" t="s">
        <v>1</v>
      </c>
      <c r="T33" s="21"/>
      <c r="U33" s="78"/>
      <c r="V33" s="78"/>
      <c r="W33" s="49">
        <f>W34</f>
        <v>1.98</v>
      </c>
      <c r="X33" s="109"/>
      <c r="Y33" s="109"/>
      <c r="Z33" s="109"/>
      <c r="AA33" s="49"/>
      <c r="AB33" s="49"/>
      <c r="AC33" s="49">
        <f t="shared" si="16"/>
        <v>1.98</v>
      </c>
      <c r="AD33" s="49">
        <f t="shared" si="16"/>
        <v>1.98</v>
      </c>
      <c r="AE33" s="49">
        <f t="shared" si="16"/>
        <v>1.98</v>
      </c>
    </row>
    <row r="34" spans="1:31" ht="47.25">
      <c r="A34" s="13"/>
      <c r="B34" s="111">
        <v>240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2">
        <v>310</v>
      </c>
      <c r="N34" s="11"/>
      <c r="O34" s="80" t="s">
        <v>3</v>
      </c>
      <c r="P34" s="81">
        <v>310</v>
      </c>
      <c r="Q34" s="33" t="s">
        <v>32</v>
      </c>
      <c r="R34" s="21">
        <v>240</v>
      </c>
      <c r="S34" s="33" t="s">
        <v>1</v>
      </c>
      <c r="T34" s="21"/>
      <c r="U34" s="75" t="s">
        <v>77</v>
      </c>
      <c r="V34" s="75" t="s">
        <v>79</v>
      </c>
      <c r="W34" s="49">
        <v>1.98</v>
      </c>
      <c r="X34" s="109"/>
      <c r="Y34" s="109"/>
      <c r="Z34" s="109"/>
      <c r="AA34" s="49"/>
      <c r="AB34" s="49"/>
      <c r="AC34" s="49">
        <v>1.98</v>
      </c>
      <c r="AD34" s="49">
        <v>1.98</v>
      </c>
      <c r="AE34" s="49">
        <v>1.98</v>
      </c>
    </row>
    <row r="35" spans="1:31" ht="63">
      <c r="A35" s="13"/>
      <c r="B35" s="86"/>
      <c r="C35" s="86"/>
      <c r="D35" s="86"/>
      <c r="E35" s="86"/>
      <c r="F35" s="86"/>
      <c r="G35" s="86"/>
      <c r="H35" s="90"/>
      <c r="I35" s="86"/>
      <c r="J35" s="86"/>
      <c r="K35" s="86"/>
      <c r="L35" s="86"/>
      <c r="M35" s="12"/>
      <c r="N35" s="11"/>
      <c r="O35" s="67" t="s">
        <v>31</v>
      </c>
      <c r="P35" s="68">
        <v>409</v>
      </c>
      <c r="Q35" s="66" t="s">
        <v>30</v>
      </c>
      <c r="R35" s="69" t="s">
        <v>4</v>
      </c>
      <c r="S35" s="66" t="s">
        <v>1</v>
      </c>
      <c r="T35" s="69"/>
      <c r="U35" s="75"/>
      <c r="V35" s="75"/>
      <c r="W35" s="49">
        <f>W36</f>
        <v>387.51</v>
      </c>
      <c r="X35" s="49"/>
      <c r="Y35" s="49"/>
      <c r="Z35" s="49"/>
      <c r="AA35" s="49"/>
      <c r="AB35" s="49"/>
      <c r="AC35" s="49">
        <f t="shared" ref="AC35:AE36" si="17">AC36</f>
        <v>417.77</v>
      </c>
      <c r="AD35" s="49">
        <f t="shared" si="17"/>
        <v>387.51</v>
      </c>
      <c r="AE35" s="49">
        <f t="shared" si="17"/>
        <v>447.14</v>
      </c>
    </row>
    <row r="36" spans="1:31" ht="31.5">
      <c r="A36" s="13"/>
      <c r="B36" s="86"/>
      <c r="C36" s="86"/>
      <c r="D36" s="86"/>
      <c r="E36" s="86"/>
      <c r="F36" s="86"/>
      <c r="G36" s="86"/>
      <c r="H36" s="90"/>
      <c r="I36" s="86"/>
      <c r="J36" s="86"/>
      <c r="K36" s="86"/>
      <c r="L36" s="86"/>
      <c r="M36" s="12"/>
      <c r="N36" s="11"/>
      <c r="O36" s="53" t="s">
        <v>66</v>
      </c>
      <c r="P36" s="10">
        <v>409</v>
      </c>
      <c r="Q36" s="9" t="s">
        <v>30</v>
      </c>
      <c r="R36" s="8">
        <v>200</v>
      </c>
      <c r="S36" s="7" t="s">
        <v>1</v>
      </c>
      <c r="T36" s="6"/>
      <c r="U36" s="70"/>
      <c r="V36" s="70"/>
      <c r="W36" s="49">
        <f>W37</f>
        <v>387.51</v>
      </c>
      <c r="X36" s="49"/>
      <c r="Y36" s="49"/>
      <c r="Z36" s="49"/>
      <c r="AA36" s="49"/>
      <c r="AB36" s="49"/>
      <c r="AC36" s="49">
        <f t="shared" si="17"/>
        <v>417.77</v>
      </c>
      <c r="AD36" s="49">
        <f t="shared" si="17"/>
        <v>387.51</v>
      </c>
      <c r="AE36" s="49">
        <f t="shared" si="17"/>
        <v>447.14</v>
      </c>
    </row>
    <row r="37" spans="1:31" ht="47.25">
      <c r="A37" s="13"/>
      <c r="B37" s="86"/>
      <c r="C37" s="86"/>
      <c r="D37" s="86"/>
      <c r="E37" s="86"/>
      <c r="F37" s="86"/>
      <c r="G37" s="86"/>
      <c r="H37" s="90"/>
      <c r="I37" s="86"/>
      <c r="J37" s="86"/>
      <c r="K37" s="86"/>
      <c r="L37" s="86"/>
      <c r="M37" s="12"/>
      <c r="N37" s="11"/>
      <c r="O37" s="54" t="s">
        <v>3</v>
      </c>
      <c r="P37" s="10">
        <v>409</v>
      </c>
      <c r="Q37" s="33" t="s">
        <v>30</v>
      </c>
      <c r="R37" s="21">
        <v>240</v>
      </c>
      <c r="S37" s="33" t="s">
        <v>1</v>
      </c>
      <c r="T37" s="21"/>
      <c r="U37" s="75" t="s">
        <v>73</v>
      </c>
      <c r="V37" s="75" t="s">
        <v>78</v>
      </c>
      <c r="W37" s="49">
        <v>387.51</v>
      </c>
      <c r="X37" s="49"/>
      <c r="Y37" s="49"/>
      <c r="Z37" s="49"/>
      <c r="AA37" s="49"/>
      <c r="AB37" s="49"/>
      <c r="AC37" s="49">
        <v>417.77</v>
      </c>
      <c r="AD37" s="49">
        <v>387.51</v>
      </c>
      <c r="AE37" s="49">
        <v>447.14</v>
      </c>
    </row>
    <row r="38" spans="1:31" ht="15.75">
      <c r="A38" s="13"/>
      <c r="B38" s="25"/>
      <c r="C38" s="24"/>
      <c r="D38" s="24"/>
      <c r="E38" s="15"/>
      <c r="F38" s="15"/>
      <c r="G38" s="15"/>
      <c r="H38" s="14"/>
      <c r="I38" s="112" t="s">
        <v>29</v>
      </c>
      <c r="J38" s="112"/>
      <c r="K38" s="112"/>
      <c r="L38" s="112"/>
      <c r="M38" s="12">
        <v>503</v>
      </c>
      <c r="N38" s="11"/>
      <c r="O38" s="56" t="s">
        <v>28</v>
      </c>
      <c r="P38" s="91">
        <v>503</v>
      </c>
      <c r="Q38" s="57" t="s">
        <v>27</v>
      </c>
      <c r="R38" s="58" t="s">
        <v>4</v>
      </c>
      <c r="S38" s="92" t="s">
        <v>1</v>
      </c>
      <c r="T38" s="93"/>
      <c r="U38" s="94"/>
      <c r="V38" s="94"/>
      <c r="W38" s="96">
        <f>W39</f>
        <v>6.5</v>
      </c>
      <c r="X38" s="125"/>
      <c r="Y38" s="125"/>
      <c r="Z38" s="125"/>
      <c r="AA38" s="97"/>
      <c r="AB38" s="97"/>
      <c r="AC38" s="96">
        <f t="shared" ref="AC38:AE38" si="18">AC39</f>
        <v>3</v>
      </c>
      <c r="AD38" s="96">
        <f t="shared" si="18"/>
        <v>6.5</v>
      </c>
      <c r="AE38" s="96">
        <f t="shared" si="18"/>
        <v>3</v>
      </c>
    </row>
    <row r="39" spans="1:31" ht="31.5">
      <c r="A39" s="13"/>
      <c r="B39" s="108">
        <v>200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2">
        <v>503</v>
      </c>
      <c r="N39" s="11"/>
      <c r="O39" s="52" t="s">
        <v>66</v>
      </c>
      <c r="P39" s="10">
        <v>503</v>
      </c>
      <c r="Q39" s="9" t="s">
        <v>27</v>
      </c>
      <c r="R39" s="8">
        <v>200</v>
      </c>
      <c r="S39" s="7" t="s">
        <v>1</v>
      </c>
      <c r="T39" s="6"/>
      <c r="U39" s="70"/>
      <c r="V39" s="70"/>
      <c r="W39" s="49">
        <f>W40</f>
        <v>6.5</v>
      </c>
      <c r="X39" s="109"/>
      <c r="Y39" s="109"/>
      <c r="Z39" s="109"/>
      <c r="AA39" s="49"/>
      <c r="AB39" s="49"/>
      <c r="AC39" s="49">
        <f t="shared" ref="AC39:AE39" si="19">AC40</f>
        <v>3</v>
      </c>
      <c r="AD39" s="49">
        <f t="shared" si="19"/>
        <v>6.5</v>
      </c>
      <c r="AE39" s="49">
        <f t="shared" si="19"/>
        <v>3</v>
      </c>
    </row>
    <row r="40" spans="1:31" ht="47.25">
      <c r="A40" s="13"/>
      <c r="B40" s="111">
        <v>240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2">
        <v>503</v>
      </c>
      <c r="N40" s="11"/>
      <c r="O40" s="54" t="s">
        <v>3</v>
      </c>
      <c r="P40" s="10">
        <v>503</v>
      </c>
      <c r="Q40" s="22" t="s">
        <v>27</v>
      </c>
      <c r="R40" s="21">
        <v>240</v>
      </c>
      <c r="S40" s="7" t="s">
        <v>1</v>
      </c>
      <c r="T40" s="6"/>
      <c r="U40" s="71" t="s">
        <v>80</v>
      </c>
      <c r="V40" s="71" t="s">
        <v>77</v>
      </c>
      <c r="W40" s="49">
        <v>6.5</v>
      </c>
      <c r="X40" s="109"/>
      <c r="Y40" s="109"/>
      <c r="Z40" s="109"/>
      <c r="AA40" s="49"/>
      <c r="AB40" s="49"/>
      <c r="AC40" s="49">
        <v>3</v>
      </c>
      <c r="AD40" s="49">
        <v>6.5</v>
      </c>
      <c r="AE40" s="49">
        <v>3</v>
      </c>
    </row>
    <row r="41" spans="1:31" ht="31.5">
      <c r="A41" s="13"/>
      <c r="B41" s="25"/>
      <c r="C41" s="24"/>
      <c r="D41" s="24"/>
      <c r="E41" s="15"/>
      <c r="F41" s="15"/>
      <c r="G41" s="15"/>
      <c r="H41" s="14"/>
      <c r="I41" s="112" t="s">
        <v>26</v>
      </c>
      <c r="J41" s="112"/>
      <c r="K41" s="112"/>
      <c r="L41" s="112"/>
      <c r="M41" s="12">
        <v>503</v>
      </c>
      <c r="N41" s="11"/>
      <c r="O41" s="56" t="s">
        <v>25</v>
      </c>
      <c r="P41" s="43">
        <v>503</v>
      </c>
      <c r="Q41" s="57" t="s">
        <v>24</v>
      </c>
      <c r="R41" s="58" t="s">
        <v>4</v>
      </c>
      <c r="S41" s="46" t="s">
        <v>1</v>
      </c>
      <c r="T41" s="47"/>
      <c r="U41" s="71"/>
      <c r="V41" s="71"/>
      <c r="W41" s="48">
        <f>W42</f>
        <v>6.55</v>
      </c>
      <c r="X41" s="106"/>
      <c r="Y41" s="106"/>
      <c r="Z41" s="106"/>
      <c r="AA41" s="49"/>
      <c r="AB41" s="49"/>
      <c r="AC41" s="48">
        <f t="shared" ref="AC41:AE41" si="20">AC42</f>
        <v>3</v>
      </c>
      <c r="AD41" s="48">
        <f t="shared" si="20"/>
        <v>6.55</v>
      </c>
      <c r="AE41" s="48">
        <f t="shared" si="20"/>
        <v>3</v>
      </c>
    </row>
    <row r="42" spans="1:31" ht="31.5">
      <c r="A42" s="13"/>
      <c r="B42" s="108">
        <v>200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2">
        <v>503</v>
      </c>
      <c r="N42" s="11"/>
      <c r="O42" s="52" t="s">
        <v>66</v>
      </c>
      <c r="P42" s="10">
        <v>503</v>
      </c>
      <c r="Q42" s="9" t="s">
        <v>24</v>
      </c>
      <c r="R42" s="8">
        <v>200</v>
      </c>
      <c r="S42" s="7" t="s">
        <v>1</v>
      </c>
      <c r="T42" s="6"/>
      <c r="U42" s="70"/>
      <c r="V42" s="70"/>
      <c r="W42" s="48">
        <f>W43</f>
        <v>6.55</v>
      </c>
      <c r="X42" s="106"/>
      <c r="Y42" s="106"/>
      <c r="Z42" s="106"/>
      <c r="AA42" s="49"/>
      <c r="AB42" s="49"/>
      <c r="AC42" s="48">
        <f t="shared" ref="AC42" si="21">AC43</f>
        <v>3</v>
      </c>
      <c r="AD42" s="48">
        <f t="shared" ref="AD42" si="22">AD43</f>
        <v>6.55</v>
      </c>
      <c r="AE42" s="48">
        <f t="shared" ref="AE42" si="23">AE43</f>
        <v>3</v>
      </c>
    </row>
    <row r="43" spans="1:31" ht="47.25">
      <c r="A43" s="13"/>
      <c r="B43" s="111">
        <v>240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2">
        <v>503</v>
      </c>
      <c r="N43" s="11"/>
      <c r="O43" s="54" t="s">
        <v>3</v>
      </c>
      <c r="P43" s="10">
        <v>503</v>
      </c>
      <c r="Q43" s="22" t="s">
        <v>24</v>
      </c>
      <c r="R43" s="21">
        <v>240</v>
      </c>
      <c r="S43" s="7" t="s">
        <v>1</v>
      </c>
      <c r="T43" s="6"/>
      <c r="U43" s="71" t="s">
        <v>80</v>
      </c>
      <c r="V43" s="71" t="s">
        <v>77</v>
      </c>
      <c r="W43" s="49">
        <v>6.55</v>
      </c>
      <c r="X43" s="49"/>
      <c r="Y43" s="49"/>
      <c r="Z43" s="49"/>
      <c r="AA43" s="49"/>
      <c r="AB43" s="49"/>
      <c r="AC43" s="49">
        <v>3</v>
      </c>
      <c r="AD43" s="49">
        <v>6.55</v>
      </c>
      <c r="AE43" s="49">
        <v>3</v>
      </c>
    </row>
    <row r="44" spans="1:31" ht="47.25">
      <c r="A44" s="13"/>
      <c r="B44" s="17"/>
      <c r="C44" s="16"/>
      <c r="D44" s="16"/>
      <c r="E44" s="15"/>
      <c r="F44" s="15"/>
      <c r="G44" s="15"/>
      <c r="H44" s="14"/>
      <c r="I44" s="107" t="s">
        <v>11</v>
      </c>
      <c r="J44" s="107"/>
      <c r="K44" s="107"/>
      <c r="L44" s="107"/>
      <c r="M44" s="12">
        <v>1001</v>
      </c>
      <c r="N44" s="11"/>
      <c r="O44" s="52" t="s">
        <v>10</v>
      </c>
      <c r="P44" s="43">
        <v>1001</v>
      </c>
      <c r="Q44" s="44" t="s">
        <v>7</v>
      </c>
      <c r="R44" s="45" t="s">
        <v>4</v>
      </c>
      <c r="S44" s="46" t="s">
        <v>1</v>
      </c>
      <c r="T44" s="47"/>
      <c r="U44" s="71"/>
      <c r="V44" s="71"/>
      <c r="W44" s="48">
        <f>W45</f>
        <v>170.6</v>
      </c>
      <c r="X44" s="106"/>
      <c r="Y44" s="106"/>
      <c r="Z44" s="106"/>
      <c r="AA44" s="49"/>
      <c r="AB44" s="49"/>
      <c r="AC44" s="48">
        <f t="shared" ref="AC44:AE45" si="24">AC45</f>
        <v>170.6</v>
      </c>
      <c r="AD44" s="48">
        <f t="shared" si="24"/>
        <v>170.6</v>
      </c>
      <c r="AE44" s="48">
        <f t="shared" si="24"/>
        <v>170.6</v>
      </c>
    </row>
    <row r="45" spans="1:31" ht="31.5">
      <c r="A45" s="13"/>
      <c r="B45" s="108">
        <v>300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2">
        <v>1001</v>
      </c>
      <c r="N45" s="11"/>
      <c r="O45" s="53" t="s">
        <v>9</v>
      </c>
      <c r="P45" s="10">
        <v>1001</v>
      </c>
      <c r="Q45" s="9" t="s">
        <v>7</v>
      </c>
      <c r="R45" s="8">
        <v>300</v>
      </c>
      <c r="S45" s="7" t="s">
        <v>1</v>
      </c>
      <c r="T45" s="6"/>
      <c r="U45" s="70"/>
      <c r="V45" s="70"/>
      <c r="W45" s="49">
        <f>W46</f>
        <v>170.6</v>
      </c>
      <c r="X45" s="109"/>
      <c r="Y45" s="109"/>
      <c r="Z45" s="109"/>
      <c r="AA45" s="49"/>
      <c r="AB45" s="49"/>
      <c r="AC45" s="49">
        <f t="shared" si="24"/>
        <v>170.6</v>
      </c>
      <c r="AD45" s="49">
        <f t="shared" si="24"/>
        <v>170.6</v>
      </c>
      <c r="AE45" s="49">
        <f t="shared" si="24"/>
        <v>170.6</v>
      </c>
    </row>
    <row r="46" spans="1:31" ht="31.5">
      <c r="A46" s="13"/>
      <c r="B46" s="111">
        <v>310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2">
        <v>1001</v>
      </c>
      <c r="N46" s="11"/>
      <c r="O46" s="54" t="s">
        <v>8</v>
      </c>
      <c r="P46" s="10">
        <v>1001</v>
      </c>
      <c r="Q46" s="22" t="s">
        <v>7</v>
      </c>
      <c r="R46" s="21">
        <v>310</v>
      </c>
      <c r="S46" s="7" t="s">
        <v>1</v>
      </c>
      <c r="T46" s="6"/>
      <c r="U46" s="71" t="s">
        <v>79</v>
      </c>
      <c r="V46" s="71" t="s">
        <v>72</v>
      </c>
      <c r="W46" s="49">
        <v>170.6</v>
      </c>
      <c r="X46" s="109"/>
      <c r="Y46" s="109"/>
      <c r="Z46" s="109"/>
      <c r="AA46" s="49"/>
      <c r="AB46" s="49"/>
      <c r="AC46" s="49">
        <v>170.6</v>
      </c>
      <c r="AD46" s="49">
        <v>170.6</v>
      </c>
      <c r="AE46" s="49">
        <v>170.6</v>
      </c>
    </row>
    <row r="47" spans="1:31" ht="31.5">
      <c r="A47" s="13"/>
      <c r="B47" s="17"/>
      <c r="C47" s="16"/>
      <c r="D47" s="16"/>
      <c r="E47" s="15"/>
      <c r="F47" s="15"/>
      <c r="G47" s="15"/>
      <c r="H47" s="14"/>
      <c r="I47" s="107" t="s">
        <v>21</v>
      </c>
      <c r="J47" s="107"/>
      <c r="K47" s="107"/>
      <c r="L47" s="107"/>
      <c r="M47" s="12">
        <v>801</v>
      </c>
      <c r="N47" s="11"/>
      <c r="O47" s="67" t="s">
        <v>20</v>
      </c>
      <c r="P47" s="68">
        <v>801</v>
      </c>
      <c r="Q47" s="66" t="s">
        <v>19</v>
      </c>
      <c r="R47" s="69" t="s">
        <v>4</v>
      </c>
      <c r="S47" s="66" t="s">
        <v>1</v>
      </c>
      <c r="T47" s="69"/>
      <c r="U47" s="75"/>
      <c r="V47" s="75"/>
      <c r="W47" s="48">
        <f>W48+W50+W52</f>
        <v>481.5</v>
      </c>
      <c r="X47" s="106"/>
      <c r="Y47" s="106"/>
      <c r="Z47" s="106"/>
      <c r="AA47" s="49"/>
      <c r="AB47" s="49"/>
      <c r="AC47" s="48">
        <f t="shared" ref="AC47:AE47" si="25">AC48+AC50+AC52</f>
        <v>660.83999999999992</v>
      </c>
      <c r="AD47" s="48">
        <f t="shared" si="25"/>
        <v>481.5</v>
      </c>
      <c r="AE47" s="48">
        <f t="shared" si="25"/>
        <v>327.42</v>
      </c>
    </row>
    <row r="48" spans="1:31" ht="94.5">
      <c r="A48" s="13"/>
      <c r="B48" s="108">
        <v>100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2">
        <v>801</v>
      </c>
      <c r="N48" s="11"/>
      <c r="O48" s="80" t="s">
        <v>18</v>
      </c>
      <c r="P48" s="81">
        <v>801</v>
      </c>
      <c r="Q48" s="33" t="s">
        <v>19</v>
      </c>
      <c r="R48" s="21">
        <v>100</v>
      </c>
      <c r="S48" s="33" t="s">
        <v>1</v>
      </c>
      <c r="T48" s="21"/>
      <c r="U48" s="78"/>
      <c r="V48" s="78"/>
      <c r="W48" s="49">
        <f>W49</f>
        <v>0</v>
      </c>
      <c r="X48" s="109"/>
      <c r="Y48" s="109"/>
      <c r="Z48" s="109"/>
      <c r="AA48" s="49"/>
      <c r="AB48" s="49"/>
      <c r="AC48" s="49">
        <f t="shared" ref="AC48:AE48" si="26">AC49</f>
        <v>460.84</v>
      </c>
      <c r="AD48" s="49">
        <f t="shared" si="26"/>
        <v>0</v>
      </c>
      <c r="AE48" s="49">
        <f t="shared" si="26"/>
        <v>307.42</v>
      </c>
    </row>
    <row r="49" spans="1:31" ht="31.5">
      <c r="A49" s="13"/>
      <c r="B49" s="111">
        <v>110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2">
        <v>801</v>
      </c>
      <c r="N49" s="11"/>
      <c r="O49" s="54" t="s">
        <v>17</v>
      </c>
      <c r="P49" s="10">
        <v>801</v>
      </c>
      <c r="Q49" s="22" t="s">
        <v>19</v>
      </c>
      <c r="R49" s="21">
        <v>110</v>
      </c>
      <c r="S49" s="7" t="s">
        <v>1</v>
      </c>
      <c r="T49" s="6"/>
      <c r="U49" s="71" t="s">
        <v>81</v>
      </c>
      <c r="V49" s="71" t="s">
        <v>72</v>
      </c>
      <c r="W49" s="49">
        <v>0</v>
      </c>
      <c r="X49" s="109"/>
      <c r="Y49" s="109"/>
      <c r="Z49" s="109"/>
      <c r="AA49" s="49"/>
      <c r="AB49" s="49"/>
      <c r="AC49" s="49">
        <v>460.84</v>
      </c>
      <c r="AD49" s="49">
        <v>0</v>
      </c>
      <c r="AE49" s="49">
        <v>307.42</v>
      </c>
    </row>
    <row r="50" spans="1:31" ht="31.5">
      <c r="A50" s="13"/>
      <c r="B50" s="110">
        <v>200</v>
      </c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2">
        <v>801</v>
      </c>
      <c r="N50" s="11"/>
      <c r="O50" s="56" t="s">
        <v>66</v>
      </c>
      <c r="P50" s="10">
        <v>801</v>
      </c>
      <c r="Q50" s="27" t="s">
        <v>19</v>
      </c>
      <c r="R50" s="26">
        <v>200</v>
      </c>
      <c r="S50" s="7" t="s">
        <v>1</v>
      </c>
      <c r="T50" s="6"/>
      <c r="U50" s="70"/>
      <c r="V50" s="70"/>
      <c r="W50" s="49">
        <f>W51</f>
        <v>436.5</v>
      </c>
      <c r="X50" s="109"/>
      <c r="Y50" s="109"/>
      <c r="Z50" s="109"/>
      <c r="AA50" s="49"/>
      <c r="AB50" s="49"/>
      <c r="AC50" s="49">
        <f t="shared" ref="AC50:AE50" si="27">AC51</f>
        <v>200</v>
      </c>
      <c r="AD50" s="49">
        <f t="shared" si="27"/>
        <v>436.5</v>
      </c>
      <c r="AE50" s="49">
        <f t="shared" si="27"/>
        <v>20</v>
      </c>
    </row>
    <row r="51" spans="1:31" ht="47.25">
      <c r="A51" s="13"/>
      <c r="B51" s="111">
        <v>240</v>
      </c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2">
        <v>801</v>
      </c>
      <c r="N51" s="11"/>
      <c r="O51" s="54" t="s">
        <v>3</v>
      </c>
      <c r="P51" s="10">
        <v>801</v>
      </c>
      <c r="Q51" s="22" t="s">
        <v>19</v>
      </c>
      <c r="R51" s="21">
        <v>240</v>
      </c>
      <c r="S51" s="7" t="s">
        <v>1</v>
      </c>
      <c r="T51" s="6"/>
      <c r="U51" s="71" t="s">
        <v>81</v>
      </c>
      <c r="V51" s="71" t="s">
        <v>72</v>
      </c>
      <c r="W51" s="49">
        <v>436.5</v>
      </c>
      <c r="X51" s="109"/>
      <c r="Y51" s="109"/>
      <c r="Z51" s="109"/>
      <c r="AA51" s="49"/>
      <c r="AB51" s="49"/>
      <c r="AC51" s="49">
        <v>200</v>
      </c>
      <c r="AD51" s="49">
        <v>436.5</v>
      </c>
      <c r="AE51" s="49">
        <v>20</v>
      </c>
    </row>
    <row r="52" spans="1:31" ht="15.75">
      <c r="A52" s="13"/>
      <c r="B52" s="110">
        <v>800</v>
      </c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2">
        <v>801</v>
      </c>
      <c r="N52" s="11"/>
      <c r="O52" s="55" t="s">
        <v>16</v>
      </c>
      <c r="P52" s="10">
        <v>801</v>
      </c>
      <c r="Q52" s="27" t="s">
        <v>19</v>
      </c>
      <c r="R52" s="26">
        <v>800</v>
      </c>
      <c r="S52" s="7" t="s">
        <v>1</v>
      </c>
      <c r="T52" s="6"/>
      <c r="U52" s="70"/>
      <c r="V52" s="70"/>
      <c r="W52" s="49">
        <f>W53</f>
        <v>45</v>
      </c>
      <c r="X52" s="109"/>
      <c r="Y52" s="109"/>
      <c r="Z52" s="109"/>
      <c r="AA52" s="49"/>
      <c r="AB52" s="49"/>
      <c r="AC52" s="49">
        <f t="shared" ref="AC52:AE52" si="28">AC53</f>
        <v>0</v>
      </c>
      <c r="AD52" s="49">
        <f t="shared" si="28"/>
        <v>45</v>
      </c>
      <c r="AE52" s="49">
        <f t="shared" si="28"/>
        <v>0</v>
      </c>
    </row>
    <row r="53" spans="1:31" ht="15.75">
      <c r="A53" s="13"/>
      <c r="B53" s="111">
        <v>850</v>
      </c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2">
        <v>801</v>
      </c>
      <c r="N53" s="11"/>
      <c r="O53" s="54" t="s">
        <v>15</v>
      </c>
      <c r="P53" s="10">
        <v>801</v>
      </c>
      <c r="Q53" s="22" t="s">
        <v>19</v>
      </c>
      <c r="R53" s="21">
        <v>850</v>
      </c>
      <c r="S53" s="7" t="s">
        <v>1</v>
      </c>
      <c r="T53" s="6"/>
      <c r="U53" s="71" t="s">
        <v>81</v>
      </c>
      <c r="V53" s="71" t="s">
        <v>72</v>
      </c>
      <c r="W53" s="49">
        <v>45</v>
      </c>
      <c r="X53" s="109"/>
      <c r="Y53" s="109"/>
      <c r="Z53" s="109"/>
      <c r="AA53" s="49"/>
      <c r="AB53" s="49"/>
      <c r="AC53" s="49">
        <v>0</v>
      </c>
      <c r="AD53" s="49">
        <v>45</v>
      </c>
      <c r="AE53" s="49">
        <v>0</v>
      </c>
    </row>
    <row r="54" spans="1:31" ht="31.5">
      <c r="A54" s="13"/>
      <c r="B54" s="25"/>
      <c r="C54" s="24"/>
      <c r="D54" s="24"/>
      <c r="E54" s="15"/>
      <c r="F54" s="15"/>
      <c r="G54" s="15"/>
      <c r="H54" s="14"/>
      <c r="I54" s="112" t="s">
        <v>14</v>
      </c>
      <c r="J54" s="112"/>
      <c r="K54" s="112"/>
      <c r="L54" s="112"/>
      <c r="M54" s="12">
        <v>801</v>
      </c>
      <c r="N54" s="11"/>
      <c r="O54" s="56" t="s">
        <v>13</v>
      </c>
      <c r="P54" s="43">
        <v>801</v>
      </c>
      <c r="Q54" s="57" t="s">
        <v>12</v>
      </c>
      <c r="R54" s="58" t="s">
        <v>4</v>
      </c>
      <c r="S54" s="46" t="s">
        <v>1</v>
      </c>
      <c r="T54" s="47"/>
      <c r="U54" s="71"/>
      <c r="V54" s="71"/>
      <c r="W54" s="48">
        <f>W55</f>
        <v>5</v>
      </c>
      <c r="X54" s="106"/>
      <c r="Y54" s="106"/>
      <c r="Z54" s="106"/>
      <c r="AA54" s="49"/>
      <c r="AB54" s="49"/>
      <c r="AC54" s="48">
        <f t="shared" ref="AC54:AE55" si="29">AC55</f>
        <v>0</v>
      </c>
      <c r="AD54" s="48">
        <f t="shared" si="29"/>
        <v>5</v>
      </c>
      <c r="AE54" s="48">
        <f t="shared" si="29"/>
        <v>0</v>
      </c>
    </row>
    <row r="55" spans="1:31" ht="31.5">
      <c r="A55" s="13"/>
      <c r="B55" s="108">
        <v>200</v>
      </c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2">
        <v>801</v>
      </c>
      <c r="N55" s="11"/>
      <c r="O55" s="52" t="s">
        <v>66</v>
      </c>
      <c r="P55" s="10">
        <v>801</v>
      </c>
      <c r="Q55" s="9" t="s">
        <v>12</v>
      </c>
      <c r="R55" s="8">
        <v>200</v>
      </c>
      <c r="S55" s="7" t="s">
        <v>1</v>
      </c>
      <c r="T55" s="6"/>
      <c r="U55" s="70"/>
      <c r="V55" s="70"/>
      <c r="W55" s="49">
        <f>W56</f>
        <v>5</v>
      </c>
      <c r="X55" s="109"/>
      <c r="Y55" s="109"/>
      <c r="Z55" s="109"/>
      <c r="AA55" s="49"/>
      <c r="AB55" s="49"/>
      <c r="AC55" s="49">
        <f t="shared" si="29"/>
        <v>0</v>
      </c>
      <c r="AD55" s="49">
        <f t="shared" si="29"/>
        <v>5</v>
      </c>
      <c r="AE55" s="49">
        <f t="shared" si="29"/>
        <v>0</v>
      </c>
    </row>
    <row r="56" spans="1:31" ht="47.25">
      <c r="A56" s="13"/>
      <c r="B56" s="111">
        <v>240</v>
      </c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2">
        <v>801</v>
      </c>
      <c r="N56" s="11"/>
      <c r="O56" s="54" t="s">
        <v>3</v>
      </c>
      <c r="P56" s="10">
        <v>801</v>
      </c>
      <c r="Q56" s="22" t="s">
        <v>12</v>
      </c>
      <c r="R56" s="21">
        <v>240</v>
      </c>
      <c r="S56" s="7" t="s">
        <v>1</v>
      </c>
      <c r="T56" s="6"/>
      <c r="U56" s="71" t="s">
        <v>81</v>
      </c>
      <c r="V56" s="71" t="s">
        <v>72</v>
      </c>
      <c r="W56" s="49">
        <v>5</v>
      </c>
      <c r="X56" s="109"/>
      <c r="Y56" s="109"/>
      <c r="Z56" s="109"/>
      <c r="AA56" s="49"/>
      <c r="AB56" s="49"/>
      <c r="AC56" s="49">
        <v>0</v>
      </c>
      <c r="AD56" s="49">
        <v>5</v>
      </c>
      <c r="AE56" s="49">
        <v>0</v>
      </c>
    </row>
    <row r="57" spans="1:31" ht="47.25">
      <c r="A57" s="13"/>
      <c r="B57" s="17"/>
      <c r="C57" s="16"/>
      <c r="D57" s="16"/>
      <c r="E57" s="15"/>
      <c r="F57" s="15"/>
      <c r="G57" s="15"/>
      <c r="H57" s="14"/>
      <c r="I57" s="107" t="s">
        <v>38</v>
      </c>
      <c r="J57" s="107"/>
      <c r="K57" s="107"/>
      <c r="L57" s="107"/>
      <c r="M57" s="12">
        <v>203</v>
      </c>
      <c r="N57" s="11"/>
      <c r="O57" s="52" t="s">
        <v>37</v>
      </c>
      <c r="P57" s="43">
        <v>203</v>
      </c>
      <c r="Q57" s="44" t="s">
        <v>35</v>
      </c>
      <c r="R57" s="45" t="s">
        <v>4</v>
      </c>
      <c r="S57" s="46" t="s">
        <v>1</v>
      </c>
      <c r="T57" s="47"/>
      <c r="U57" s="71"/>
      <c r="V57" s="71"/>
      <c r="W57" s="48">
        <f>W58+W60</f>
        <v>99.36</v>
      </c>
      <c r="X57" s="106"/>
      <c r="Y57" s="106"/>
      <c r="Z57" s="106"/>
      <c r="AA57" s="49"/>
      <c r="AB57" s="49"/>
      <c r="AC57" s="48">
        <f t="shared" ref="AC57:AD57" si="30">AC58+AC60</f>
        <v>100.86</v>
      </c>
      <c r="AD57" s="48">
        <f t="shared" si="30"/>
        <v>99.36</v>
      </c>
      <c r="AE57" s="48">
        <f>AE58+AE60+0.01</f>
        <v>103.44000000000001</v>
      </c>
    </row>
    <row r="58" spans="1:31" ht="94.5">
      <c r="A58" s="13"/>
      <c r="B58" s="108">
        <v>100</v>
      </c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2">
        <v>203</v>
      </c>
      <c r="N58" s="11"/>
      <c r="O58" s="53" t="s">
        <v>18</v>
      </c>
      <c r="P58" s="10">
        <v>203</v>
      </c>
      <c r="Q58" s="9" t="s">
        <v>35</v>
      </c>
      <c r="R58" s="8">
        <v>100</v>
      </c>
      <c r="S58" s="7" t="s">
        <v>1</v>
      </c>
      <c r="T58" s="6"/>
      <c r="U58" s="70"/>
      <c r="V58" s="70"/>
      <c r="W58" s="49">
        <f>W59</f>
        <v>94.76</v>
      </c>
      <c r="X58" s="109"/>
      <c r="Y58" s="109"/>
      <c r="Z58" s="109"/>
      <c r="AA58" s="49"/>
      <c r="AB58" s="49"/>
      <c r="AC58" s="49">
        <f t="shared" ref="AC58:AE58" si="31">AC59</f>
        <v>98.46</v>
      </c>
      <c r="AD58" s="49">
        <f t="shared" si="31"/>
        <v>94.76</v>
      </c>
      <c r="AE58" s="49">
        <f t="shared" si="31"/>
        <v>102.29</v>
      </c>
    </row>
    <row r="59" spans="1:31" ht="31.5">
      <c r="A59" s="13"/>
      <c r="B59" s="111">
        <v>120</v>
      </c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2">
        <v>203</v>
      </c>
      <c r="N59" s="11"/>
      <c r="O59" s="54" t="s">
        <v>36</v>
      </c>
      <c r="P59" s="10">
        <v>203</v>
      </c>
      <c r="Q59" s="22" t="s">
        <v>35</v>
      </c>
      <c r="R59" s="21">
        <v>120</v>
      </c>
      <c r="S59" s="7" t="s">
        <v>1</v>
      </c>
      <c r="T59" s="6"/>
      <c r="U59" s="71" t="s">
        <v>74</v>
      </c>
      <c r="V59" s="71" t="s">
        <v>77</v>
      </c>
      <c r="W59" s="49">
        <v>94.76</v>
      </c>
      <c r="X59" s="109"/>
      <c r="Y59" s="109"/>
      <c r="Z59" s="109"/>
      <c r="AA59" s="49"/>
      <c r="AB59" s="49"/>
      <c r="AC59" s="49">
        <v>98.46</v>
      </c>
      <c r="AD59" s="49">
        <v>94.76</v>
      </c>
      <c r="AE59" s="49">
        <v>102.29</v>
      </c>
    </row>
    <row r="60" spans="1:31" ht="31.5">
      <c r="A60" s="13"/>
      <c r="B60" s="110">
        <v>200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2">
        <v>203</v>
      </c>
      <c r="N60" s="11"/>
      <c r="O60" s="56" t="s">
        <v>66</v>
      </c>
      <c r="P60" s="10">
        <v>203</v>
      </c>
      <c r="Q60" s="27" t="s">
        <v>35</v>
      </c>
      <c r="R60" s="26">
        <v>200</v>
      </c>
      <c r="S60" s="7" t="s">
        <v>1</v>
      </c>
      <c r="T60" s="6"/>
      <c r="U60" s="70"/>
      <c r="V60" s="70"/>
      <c r="W60" s="49">
        <f>W61</f>
        <v>4.5999999999999996</v>
      </c>
      <c r="X60" s="109"/>
      <c r="Y60" s="109"/>
      <c r="Z60" s="109"/>
      <c r="AA60" s="49"/>
      <c r="AB60" s="49"/>
      <c r="AC60" s="49">
        <f t="shared" ref="AC60:AE60" si="32">AC61</f>
        <v>2.4</v>
      </c>
      <c r="AD60" s="49">
        <f t="shared" si="32"/>
        <v>4.5999999999999996</v>
      </c>
      <c r="AE60" s="49">
        <f t="shared" si="32"/>
        <v>1.1399999999999999</v>
      </c>
    </row>
    <row r="61" spans="1:31" ht="47.25">
      <c r="A61" s="13"/>
      <c r="B61" s="111">
        <v>240</v>
      </c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2">
        <v>203</v>
      </c>
      <c r="N61" s="11"/>
      <c r="O61" s="54" t="s">
        <v>3</v>
      </c>
      <c r="P61" s="10">
        <v>203</v>
      </c>
      <c r="Q61" s="22" t="s">
        <v>35</v>
      </c>
      <c r="R61" s="21">
        <v>240</v>
      </c>
      <c r="S61" s="7" t="s">
        <v>1</v>
      </c>
      <c r="T61" s="6"/>
      <c r="U61" s="71" t="s">
        <v>74</v>
      </c>
      <c r="V61" s="71" t="s">
        <v>77</v>
      </c>
      <c r="W61" s="49">
        <v>4.5999999999999996</v>
      </c>
      <c r="X61" s="109"/>
      <c r="Y61" s="109"/>
      <c r="Z61" s="109"/>
      <c r="AA61" s="49"/>
      <c r="AB61" s="49"/>
      <c r="AC61" s="49">
        <v>2.4</v>
      </c>
      <c r="AD61" s="49">
        <v>4.5999999999999996</v>
      </c>
      <c r="AE61" s="49">
        <v>1.1399999999999999</v>
      </c>
    </row>
    <row r="62" spans="1:31" ht="63">
      <c r="A62" s="13"/>
      <c r="B62" s="17"/>
      <c r="C62" s="16"/>
      <c r="D62" s="16"/>
      <c r="E62" s="23"/>
      <c r="F62" s="23"/>
      <c r="G62" s="15"/>
      <c r="H62" s="14"/>
      <c r="I62" s="107" t="s">
        <v>52</v>
      </c>
      <c r="J62" s="107"/>
      <c r="K62" s="107"/>
      <c r="L62" s="107"/>
      <c r="M62" s="12">
        <v>104</v>
      </c>
      <c r="N62" s="11"/>
      <c r="O62" s="52" t="s">
        <v>51</v>
      </c>
      <c r="P62" s="43">
        <v>104</v>
      </c>
      <c r="Q62" s="44" t="s">
        <v>83</v>
      </c>
      <c r="R62" s="45" t="s">
        <v>4</v>
      </c>
      <c r="S62" s="46" t="s">
        <v>1</v>
      </c>
      <c r="T62" s="47"/>
      <c r="U62" s="71"/>
      <c r="V62" s="71"/>
      <c r="W62" s="48">
        <f>W63</f>
        <v>0.1</v>
      </c>
      <c r="X62" s="106"/>
      <c r="Y62" s="106"/>
      <c r="Z62" s="106"/>
      <c r="AA62" s="49"/>
      <c r="AB62" s="49"/>
      <c r="AC62" s="48">
        <f t="shared" ref="AC62:AE63" si="33">AC63</f>
        <v>0</v>
      </c>
      <c r="AD62" s="48">
        <f t="shared" si="33"/>
        <v>0.1</v>
      </c>
      <c r="AE62" s="48">
        <f t="shared" si="33"/>
        <v>0</v>
      </c>
    </row>
    <row r="63" spans="1:31" ht="31.5">
      <c r="A63" s="13"/>
      <c r="B63" s="108">
        <v>200</v>
      </c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2">
        <v>104</v>
      </c>
      <c r="N63" s="11"/>
      <c r="O63" s="52" t="s">
        <v>66</v>
      </c>
      <c r="P63" s="10">
        <v>104</v>
      </c>
      <c r="Q63" s="44" t="s">
        <v>83</v>
      </c>
      <c r="R63" s="8">
        <v>200</v>
      </c>
      <c r="S63" s="7" t="s">
        <v>1</v>
      </c>
      <c r="T63" s="6"/>
      <c r="U63" s="70"/>
      <c r="V63" s="70"/>
      <c r="W63" s="49">
        <f>W64</f>
        <v>0.1</v>
      </c>
      <c r="X63" s="109"/>
      <c r="Y63" s="109"/>
      <c r="Z63" s="109"/>
      <c r="AA63" s="49"/>
      <c r="AB63" s="49"/>
      <c r="AC63" s="49">
        <f t="shared" si="33"/>
        <v>0</v>
      </c>
      <c r="AD63" s="49">
        <f t="shared" si="33"/>
        <v>0.1</v>
      </c>
      <c r="AE63" s="49">
        <f t="shared" si="33"/>
        <v>0</v>
      </c>
    </row>
    <row r="64" spans="1:31" ht="47.25">
      <c r="A64" s="13"/>
      <c r="B64" s="111">
        <v>240</v>
      </c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2">
        <v>104</v>
      </c>
      <c r="N64" s="11"/>
      <c r="O64" s="54" t="s">
        <v>3</v>
      </c>
      <c r="P64" s="10">
        <v>104</v>
      </c>
      <c r="Q64" s="66" t="s">
        <v>83</v>
      </c>
      <c r="R64" s="21">
        <v>240</v>
      </c>
      <c r="S64" s="7" t="s">
        <v>1</v>
      </c>
      <c r="T64" s="6"/>
      <c r="U64" s="71" t="s">
        <v>72</v>
      </c>
      <c r="V64" s="71" t="s">
        <v>73</v>
      </c>
      <c r="W64" s="49">
        <v>0.1</v>
      </c>
      <c r="X64" s="109"/>
      <c r="Y64" s="109"/>
      <c r="Z64" s="109"/>
      <c r="AA64" s="49"/>
      <c r="AB64" s="49"/>
      <c r="AC64" s="49">
        <v>0</v>
      </c>
      <c r="AD64" s="49">
        <v>0.1</v>
      </c>
      <c r="AE64" s="49">
        <v>0</v>
      </c>
    </row>
    <row r="65" spans="1:31" ht="78.75">
      <c r="A65" s="13"/>
      <c r="B65" s="17"/>
      <c r="C65" s="16"/>
      <c r="D65" s="16"/>
      <c r="E65" s="23"/>
      <c r="F65" s="23"/>
      <c r="G65" s="15"/>
      <c r="H65" s="14"/>
      <c r="I65" s="107" t="s">
        <v>22</v>
      </c>
      <c r="J65" s="107"/>
      <c r="K65" s="107"/>
      <c r="L65" s="107"/>
      <c r="M65" s="12">
        <v>801</v>
      </c>
      <c r="N65" s="11"/>
      <c r="O65" s="52" t="s">
        <v>69</v>
      </c>
      <c r="P65" s="43">
        <v>801</v>
      </c>
      <c r="Q65" s="44" t="s">
        <v>68</v>
      </c>
      <c r="R65" s="45" t="s">
        <v>4</v>
      </c>
      <c r="S65" s="46" t="s">
        <v>1</v>
      </c>
      <c r="T65" s="47"/>
      <c r="U65" s="71"/>
      <c r="V65" s="71"/>
      <c r="W65" s="48">
        <f>W66+W68</f>
        <v>2607</v>
      </c>
      <c r="X65" s="106"/>
      <c r="Y65" s="106"/>
      <c r="Z65" s="106"/>
      <c r="AA65" s="49"/>
      <c r="AB65" s="49"/>
      <c r="AC65" s="48">
        <f t="shared" ref="AC65:AE65" si="34">AC66+AC68</f>
        <v>0</v>
      </c>
      <c r="AD65" s="48">
        <f t="shared" si="34"/>
        <v>2607</v>
      </c>
      <c r="AE65" s="48">
        <f t="shared" si="34"/>
        <v>0</v>
      </c>
    </row>
    <row r="66" spans="1:31" ht="94.5">
      <c r="A66" s="13"/>
      <c r="B66" s="108">
        <v>100</v>
      </c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2">
        <v>801</v>
      </c>
      <c r="N66" s="11"/>
      <c r="O66" s="53" t="s">
        <v>18</v>
      </c>
      <c r="P66" s="10">
        <v>801</v>
      </c>
      <c r="Q66" s="44" t="s">
        <v>68</v>
      </c>
      <c r="R66" s="8">
        <v>100</v>
      </c>
      <c r="S66" s="7" t="s">
        <v>1</v>
      </c>
      <c r="T66" s="6"/>
      <c r="U66" s="70"/>
      <c r="V66" s="70"/>
      <c r="W66" s="49">
        <f>W67</f>
        <v>2351.1</v>
      </c>
      <c r="X66" s="109"/>
      <c r="Y66" s="109"/>
      <c r="Z66" s="109"/>
      <c r="AA66" s="49"/>
      <c r="AB66" s="49"/>
      <c r="AC66" s="49">
        <f t="shared" ref="AC66:AE66" si="35">AC67</f>
        <v>0</v>
      </c>
      <c r="AD66" s="49">
        <f t="shared" si="35"/>
        <v>2351.1</v>
      </c>
      <c r="AE66" s="49">
        <f t="shared" si="35"/>
        <v>0</v>
      </c>
    </row>
    <row r="67" spans="1:31" ht="31.5">
      <c r="A67" s="13"/>
      <c r="B67" s="111">
        <v>110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2">
        <v>801</v>
      </c>
      <c r="N67" s="11"/>
      <c r="O67" s="54" t="s">
        <v>17</v>
      </c>
      <c r="P67" s="10">
        <v>801</v>
      </c>
      <c r="Q67" s="44" t="s">
        <v>68</v>
      </c>
      <c r="R67" s="21">
        <v>110</v>
      </c>
      <c r="S67" s="7" t="s">
        <v>1</v>
      </c>
      <c r="T67" s="6"/>
      <c r="U67" s="71" t="s">
        <v>81</v>
      </c>
      <c r="V67" s="71" t="s">
        <v>72</v>
      </c>
      <c r="W67" s="49">
        <v>2351.1</v>
      </c>
      <c r="X67" s="109"/>
      <c r="Y67" s="109"/>
      <c r="Z67" s="109"/>
      <c r="AA67" s="49"/>
      <c r="AB67" s="49"/>
      <c r="AC67" s="49">
        <v>0</v>
      </c>
      <c r="AD67" s="49">
        <v>2351.1</v>
      </c>
      <c r="AE67" s="49">
        <v>0</v>
      </c>
    </row>
    <row r="68" spans="1:31" ht="31.5">
      <c r="A68" s="13"/>
      <c r="B68" s="110">
        <v>200</v>
      </c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2">
        <v>801</v>
      </c>
      <c r="N68" s="11"/>
      <c r="O68" s="56" t="s">
        <v>66</v>
      </c>
      <c r="P68" s="10">
        <v>801</v>
      </c>
      <c r="Q68" s="44" t="s">
        <v>68</v>
      </c>
      <c r="R68" s="26">
        <v>200</v>
      </c>
      <c r="S68" s="7" t="s">
        <v>1</v>
      </c>
      <c r="T68" s="6"/>
      <c r="U68" s="70"/>
      <c r="V68" s="70"/>
      <c r="W68" s="49">
        <f>W69</f>
        <v>255.9</v>
      </c>
      <c r="X68" s="109"/>
      <c r="Y68" s="109"/>
      <c r="Z68" s="109"/>
      <c r="AA68" s="49"/>
      <c r="AB68" s="49"/>
      <c r="AC68" s="49">
        <f t="shared" ref="AC68:AE68" si="36">AC69</f>
        <v>0</v>
      </c>
      <c r="AD68" s="49">
        <f t="shared" si="36"/>
        <v>255.9</v>
      </c>
      <c r="AE68" s="49">
        <f t="shared" si="36"/>
        <v>0</v>
      </c>
    </row>
    <row r="69" spans="1:31" ht="47.25">
      <c r="A69" s="13"/>
      <c r="B69" s="111">
        <v>240</v>
      </c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2">
        <v>801</v>
      </c>
      <c r="N69" s="11"/>
      <c r="O69" s="54" t="s">
        <v>3</v>
      </c>
      <c r="P69" s="10">
        <v>801</v>
      </c>
      <c r="Q69" s="66" t="s">
        <v>68</v>
      </c>
      <c r="R69" s="21">
        <v>240</v>
      </c>
      <c r="S69" s="7" t="s">
        <v>1</v>
      </c>
      <c r="T69" s="6"/>
      <c r="U69" s="71" t="s">
        <v>81</v>
      </c>
      <c r="V69" s="71" t="s">
        <v>72</v>
      </c>
      <c r="W69" s="49">
        <v>255.9</v>
      </c>
      <c r="X69" s="109"/>
      <c r="Y69" s="109"/>
      <c r="Z69" s="109"/>
      <c r="AA69" s="49"/>
      <c r="AB69" s="49"/>
      <c r="AC69" s="49">
        <v>0</v>
      </c>
      <c r="AD69" s="49">
        <v>255.9</v>
      </c>
      <c r="AE69" s="49">
        <v>0</v>
      </c>
    </row>
    <row r="70" spans="1:31" s="84" customFormat="1" ht="15.75">
      <c r="A70" s="82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62" t="s">
        <v>67</v>
      </c>
      <c r="P70" s="65" t="s">
        <v>2</v>
      </c>
      <c r="Q70" s="65" t="s">
        <v>2</v>
      </c>
      <c r="R70" s="59"/>
      <c r="S70" s="59"/>
      <c r="T70" s="59"/>
      <c r="U70" s="83"/>
      <c r="V70" s="83"/>
      <c r="W70" s="98">
        <f>W71</f>
        <v>0</v>
      </c>
      <c r="X70" s="99"/>
      <c r="Y70" s="99"/>
      <c r="Z70" s="99"/>
      <c r="AA70" s="99"/>
      <c r="AB70" s="99"/>
      <c r="AC70" s="98">
        <f t="shared" ref="AC70:AE71" si="37">AC71</f>
        <v>86.92</v>
      </c>
      <c r="AD70" s="98">
        <f t="shared" si="37"/>
        <v>0</v>
      </c>
      <c r="AE70" s="98">
        <f t="shared" si="37"/>
        <v>162.54</v>
      </c>
    </row>
    <row r="71" spans="1:31" ht="15.7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62" t="s">
        <v>67</v>
      </c>
      <c r="P71" s="61" t="s">
        <v>2</v>
      </c>
      <c r="Q71" s="65" t="s">
        <v>2</v>
      </c>
      <c r="R71" s="60">
        <v>900</v>
      </c>
      <c r="S71" s="63"/>
      <c r="T71" s="63"/>
      <c r="U71" s="76"/>
      <c r="V71" s="76"/>
      <c r="W71" s="100">
        <f>W72</f>
        <v>0</v>
      </c>
      <c r="X71" s="101"/>
      <c r="Y71" s="101"/>
      <c r="Z71" s="101"/>
      <c r="AA71" s="102"/>
      <c r="AB71" s="101"/>
      <c r="AC71" s="100">
        <f t="shared" si="37"/>
        <v>86.92</v>
      </c>
      <c r="AD71" s="100">
        <f t="shared" si="37"/>
        <v>0</v>
      </c>
      <c r="AE71" s="100">
        <f t="shared" si="37"/>
        <v>162.54</v>
      </c>
    </row>
    <row r="72" spans="1:31" ht="15.75">
      <c r="O72" s="62" t="s">
        <v>67</v>
      </c>
      <c r="P72" s="61" t="s">
        <v>2</v>
      </c>
      <c r="Q72" s="65" t="s">
        <v>2</v>
      </c>
      <c r="R72" s="60">
        <v>990</v>
      </c>
      <c r="S72" s="40"/>
      <c r="T72" s="40"/>
      <c r="U72" s="79" t="s">
        <v>82</v>
      </c>
      <c r="V72" s="79" t="s">
        <v>82</v>
      </c>
      <c r="W72" s="103">
        <v>0</v>
      </c>
      <c r="X72" s="104"/>
      <c r="Y72" s="104"/>
      <c r="Z72" s="104"/>
      <c r="AA72" s="104"/>
      <c r="AB72" s="104"/>
      <c r="AC72" s="103">
        <v>86.92</v>
      </c>
      <c r="AD72" s="103">
        <v>0</v>
      </c>
      <c r="AE72" s="103">
        <v>162.54</v>
      </c>
    </row>
    <row r="73" spans="1:31" ht="15.75">
      <c r="O73" s="64" t="s">
        <v>0</v>
      </c>
      <c r="P73" s="40"/>
      <c r="Q73" s="40"/>
      <c r="R73" s="40"/>
      <c r="S73" s="40"/>
      <c r="T73" s="40"/>
      <c r="U73" s="77"/>
      <c r="V73" s="77"/>
      <c r="W73" s="105">
        <f>W11</f>
        <v>6191.9600000000009</v>
      </c>
      <c r="X73" s="105"/>
      <c r="Y73" s="105"/>
      <c r="Z73" s="105"/>
      <c r="AA73" s="105"/>
      <c r="AB73" s="105"/>
      <c r="AC73" s="105">
        <f t="shared" ref="AC73:AE73" si="38">AC11</f>
        <v>3476.63</v>
      </c>
      <c r="AD73" s="105">
        <f t="shared" si="38"/>
        <v>6654.380000000001</v>
      </c>
      <c r="AE73" s="105">
        <f t="shared" si="38"/>
        <v>3250.7799999999997</v>
      </c>
    </row>
  </sheetData>
  <mergeCells count="117">
    <mergeCell ref="W8:AE8"/>
    <mergeCell ref="O8:O10"/>
    <mergeCell ref="Q8:Q10"/>
    <mergeCell ref="R8:R10"/>
    <mergeCell ref="B42:L42"/>
    <mergeCell ref="X42:Z42"/>
    <mergeCell ref="B40:L40"/>
    <mergeCell ref="X40:Z40"/>
    <mergeCell ref="I41:L41"/>
    <mergeCell ref="X41:Z41"/>
    <mergeCell ref="I38:L38"/>
    <mergeCell ref="X38:Z38"/>
    <mergeCell ref="B34:L34"/>
    <mergeCell ref="X34:Z34"/>
    <mergeCell ref="I26:L26"/>
    <mergeCell ref="E11:L11"/>
    <mergeCell ref="X11:Z11"/>
    <mergeCell ref="I15:L15"/>
    <mergeCell ref="X15:Z15"/>
    <mergeCell ref="I18:L18"/>
    <mergeCell ref="X18:Z18"/>
    <mergeCell ref="I12:L12"/>
    <mergeCell ref="O4:AE4"/>
    <mergeCell ref="AC1:AE1"/>
    <mergeCell ref="V2:AE2"/>
    <mergeCell ref="B46:L46"/>
    <mergeCell ref="B67:L67"/>
    <mergeCell ref="X67:Z67"/>
    <mergeCell ref="B66:L66"/>
    <mergeCell ref="I65:L65"/>
    <mergeCell ref="X66:Z66"/>
    <mergeCell ref="X25:Z25"/>
    <mergeCell ref="I23:L23"/>
    <mergeCell ref="X23:Z23"/>
    <mergeCell ref="B24:L24"/>
    <mergeCell ref="X24:Z24"/>
    <mergeCell ref="X26:Z26"/>
    <mergeCell ref="X27:Z27"/>
    <mergeCell ref="X28:Z28"/>
    <mergeCell ref="B61:L61"/>
    <mergeCell ref="X61:Z61"/>
    <mergeCell ref="B43:L43"/>
    <mergeCell ref="I32:L32"/>
    <mergeCell ref="X32:Z32"/>
    <mergeCell ref="U8:U10"/>
    <mergeCell ref="V8:V10"/>
    <mergeCell ref="B69:L69"/>
    <mergeCell ref="X65:Z65"/>
    <mergeCell ref="X69:Z69"/>
    <mergeCell ref="B64:L64"/>
    <mergeCell ref="X64:Z64"/>
    <mergeCell ref="B17:L17"/>
    <mergeCell ref="X17:Z17"/>
    <mergeCell ref="B58:L58"/>
    <mergeCell ref="X58:Z58"/>
    <mergeCell ref="B60:L60"/>
    <mergeCell ref="X60:Z60"/>
    <mergeCell ref="B59:L59"/>
    <mergeCell ref="X59:Z59"/>
    <mergeCell ref="B33:L33"/>
    <mergeCell ref="X33:Z33"/>
    <mergeCell ref="B45:L45"/>
    <mergeCell ref="X45:Z45"/>
    <mergeCell ref="I54:L54"/>
    <mergeCell ref="X54:Z54"/>
    <mergeCell ref="B20:L20"/>
    <mergeCell ref="X20:Z20"/>
    <mergeCell ref="B22:L22"/>
    <mergeCell ref="X22:Z22"/>
    <mergeCell ref="B25:L25"/>
    <mergeCell ref="B68:L68"/>
    <mergeCell ref="X68:Z68"/>
    <mergeCell ref="X46:Z46"/>
    <mergeCell ref="B55:L55"/>
    <mergeCell ref="X55:Z55"/>
    <mergeCell ref="I57:L57"/>
    <mergeCell ref="X57:Z57"/>
    <mergeCell ref="B28:L28"/>
    <mergeCell ref="B27:L27"/>
    <mergeCell ref="B49:L49"/>
    <mergeCell ref="X49:Z49"/>
    <mergeCell ref="B51:L51"/>
    <mergeCell ref="X51:Z51"/>
    <mergeCell ref="B53:L53"/>
    <mergeCell ref="X53:Z53"/>
    <mergeCell ref="I47:L47"/>
    <mergeCell ref="X47:Z47"/>
    <mergeCell ref="B52:L52"/>
    <mergeCell ref="X52:Z52"/>
    <mergeCell ref="B39:L39"/>
    <mergeCell ref="X39:Z39"/>
    <mergeCell ref="B63:L63"/>
    <mergeCell ref="X63:Z63"/>
    <mergeCell ref="B56:L56"/>
    <mergeCell ref="X12:Z12"/>
    <mergeCell ref="I62:L62"/>
    <mergeCell ref="X62:Z62"/>
    <mergeCell ref="B16:L16"/>
    <mergeCell ref="X16:Z16"/>
    <mergeCell ref="B19:L19"/>
    <mergeCell ref="X19:Z19"/>
    <mergeCell ref="B21:L21"/>
    <mergeCell ref="X21:Z21"/>
    <mergeCell ref="I44:L44"/>
    <mergeCell ref="X44:Z44"/>
    <mergeCell ref="B48:L48"/>
    <mergeCell ref="X48:Z48"/>
    <mergeCell ref="B50:L50"/>
    <mergeCell ref="X50:Z50"/>
    <mergeCell ref="B13:L13"/>
    <mergeCell ref="X13:Z13"/>
    <mergeCell ref="B14:L14"/>
    <mergeCell ref="X14:Z14"/>
    <mergeCell ref="X29:Z29"/>
    <mergeCell ref="X30:Z30"/>
    <mergeCell ref="X31:Z31"/>
    <mergeCell ref="X56:Z56"/>
  </mergeCells>
  <pageMargins left="0.98425196850393704" right="0.39370078740157499" top="0.78740157480314998" bottom="0.78740157480314998" header="0.499999992490753" footer="0.499999992490753"/>
  <pageSetup paperSize="9" scale="74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user</cp:lastModifiedBy>
  <cp:lastPrinted>2019-11-21T09:45:24Z</cp:lastPrinted>
  <dcterms:created xsi:type="dcterms:W3CDTF">2019-11-01T02:10:19Z</dcterms:created>
  <dcterms:modified xsi:type="dcterms:W3CDTF">2019-12-23T04:34:36Z</dcterms:modified>
</cp:coreProperties>
</file>